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8023-Customer Service\ANP\"/>
    </mc:Choice>
  </mc:AlternateContent>
  <xr:revisionPtr revIDLastSave="0" documentId="13_ncr:1_{9842FCC2-4C6C-49E8-8484-2FD8F6EC22D3}" xr6:coauthVersionLast="47" xr6:coauthVersionMax="47" xr10:uidLastSave="{00000000-0000-0000-0000-000000000000}"/>
  <bookViews>
    <workbookView xWindow="-120" yWindow="-120" windowWidth="20730" windowHeight="11040" activeTab="1" xr2:uid="{220F5595-F206-45F8-98AB-5AA64E0BB1BA}"/>
  </bookViews>
  <sheets>
    <sheet name="Metadados" sheetId="4" r:id="rId1"/>
    <sheet name="Dados" sheetId="3" r:id="rId2"/>
  </sheets>
  <definedNames>
    <definedName name="_xlnm._FilterDatabase" localSheetId="1" hidden="1">Dados!$A$3:$K$266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9" i="3" l="1"/>
  <c r="K278" i="3"/>
  <c r="K268" i="3"/>
  <c r="K271" i="3" l="1"/>
  <c r="K272" i="3"/>
  <c r="K267" i="3"/>
  <c r="K263" i="3"/>
  <c r="K241" i="3"/>
  <c r="K239" i="3"/>
  <c r="K238" i="3"/>
  <c r="K224" i="3"/>
  <c r="K176" i="3" l="1"/>
  <c r="K183" i="3"/>
  <c r="K173" i="3"/>
  <c r="K155" i="3"/>
  <c r="K153" i="3"/>
  <c r="K137" i="3" l="1"/>
  <c r="K129" i="3"/>
  <c r="K133" i="3"/>
  <c r="K12" i="3" l="1"/>
</calcChain>
</file>

<file path=xl/sharedStrings.xml><?xml version="1.0" encoding="utf-8"?>
<sst xmlns="http://schemas.openxmlformats.org/spreadsheetml/2006/main" count="1567" uniqueCount="105">
  <si>
    <t>Alfabético, maiúsculo, 2 posições.</t>
  </si>
  <si>
    <t>Quantidade de produto convertido para metros cúbicos (m³) a 20ºC.</t>
  </si>
  <si>
    <t>Tipo do dado</t>
  </si>
  <si>
    <t>Exemplo</t>
  </si>
  <si>
    <t>Número inteiro, 7 dígitos</t>
  </si>
  <si>
    <t>Texto</t>
  </si>
  <si>
    <t>Número inteiro, 9 dígitos</t>
  </si>
  <si>
    <t>ÓLEO DIESEL A S10</t>
  </si>
  <si>
    <t>Número decimal
(vírgula como separador decimal)</t>
  </si>
  <si>
    <t>Observações:</t>
  </si>
  <si>
    <t>Atualizado em:</t>
  </si>
  <si>
    <t xml:space="preserve">Histórico dos volumes mensais movimentados no terminal </t>
  </si>
  <si>
    <t>Em atendimento ao artigo 26, III, d, da Resolução ANP nº 881, de 8 de julho de 2022</t>
  </si>
  <si>
    <t>mes_de_referencia</t>
  </si>
  <si>
    <t>codigo_anp_do_terminal</t>
  </si>
  <si>
    <t>nome_do_terminal</t>
  </si>
  <si>
    <t>municipio_do_terminal</t>
  </si>
  <si>
    <t>uf</t>
  </si>
  <si>
    <t>sentido_da_operacao</t>
  </si>
  <si>
    <t>tipo_da_operacao</t>
  </si>
  <si>
    <t>modo_de_transporte</t>
  </si>
  <si>
    <t>codigo_anp_do_produto</t>
  </si>
  <si>
    <t>descricao_do_produto</t>
  </si>
  <si>
    <t>volume_m3</t>
  </si>
  <si>
    <t>Texto, 2 caracteres</t>
  </si>
  <si>
    <t>AGEO</t>
  </si>
  <si>
    <t>SANTOS</t>
  </si>
  <si>
    <t>SP</t>
  </si>
  <si>
    <t>ÓLEO DIESEL A S500</t>
  </si>
  <si>
    <t>2022-09</t>
  </si>
  <si>
    <t>GASOLINA A COMUM</t>
  </si>
  <si>
    <t>NAFTA PETROQUIMICA</t>
  </si>
  <si>
    <t>2022-10</t>
  </si>
  <si>
    <t>TERMINAL PANDENOR</t>
  </si>
  <si>
    <t>IPOJUCA</t>
  </si>
  <si>
    <t>PE</t>
  </si>
  <si>
    <t>XILENOS</t>
  </si>
  <si>
    <t>ALQUILBENZENO AB10</t>
  </si>
  <si>
    <t>BIODIESEL B100</t>
  </si>
  <si>
    <t>ÁLCOOL METÍLICO</t>
  </si>
  <si>
    <t>ÓLEO DIESEL MARÍTIMO</t>
  </si>
  <si>
    <t>OUTROS SOLVENTES AROMÁTICOS</t>
  </si>
  <si>
    <t>BENZENO</t>
  </si>
  <si>
    <t>2022-11</t>
  </si>
  <si>
    <t>330201009</t>
  </si>
  <si>
    <t>420201001</t>
  </si>
  <si>
    <t>2022-12</t>
  </si>
  <si>
    <t>2023-01</t>
  </si>
  <si>
    <t>2023-02</t>
  </si>
  <si>
    <t>m3=</t>
  </si>
  <si>
    <t>Litros/1000</t>
  </si>
  <si>
    <t>Fórmula L - M3</t>
  </si>
  <si>
    <t>2023-03</t>
  </si>
  <si>
    <t>2023-04</t>
  </si>
  <si>
    <t xml:space="preserve">XILENOS </t>
  </si>
  <si>
    <t>2023-05</t>
  </si>
  <si>
    <t>ÓLEOS BÁSICOS - GRUPO II</t>
  </si>
  <si>
    <t>610601001</t>
  </si>
  <si>
    <t>2023-06</t>
  </si>
  <si>
    <t>ETANOL HIDRATADO COMUM</t>
  </si>
  <si>
    <t>2023-07</t>
  </si>
  <si>
    <t>2023-08</t>
  </si>
  <si>
    <t>2023-09</t>
  </si>
  <si>
    <t>2023-10</t>
  </si>
  <si>
    <t>2023-11</t>
  </si>
  <si>
    <t>Nome do Dado</t>
  </si>
  <si>
    <t>Localização (Coluna/Linha) do Nome do Dado</t>
  </si>
  <si>
    <t>Descrição do Dado</t>
  </si>
  <si>
    <t>Data_de_Atualização</t>
  </si>
  <si>
    <t>B1</t>
  </si>
  <si>
    <t>Dia/Mês/ano da última atualização dos dados na planilha, no formato DD/MM/AAAA.</t>
  </si>
  <si>
    <t>Data, 10 dígitos</t>
  </si>
  <si>
    <t>A3</t>
  </si>
  <si>
    <t>Mês/ano de referência da movimentação, no formato AAAA-MM.</t>
  </si>
  <si>
    <t>Data, 7 dígitos</t>
  </si>
  <si>
    <t>B3</t>
  </si>
  <si>
    <t>Código ANP de instalação do terminal, conforme tabela de apoio T008 do SIMP (códigos de instalações): https://simp.anp.gov.br/tabela-codigos.asp.</t>
  </si>
  <si>
    <t>C3</t>
  </si>
  <si>
    <t>Campo de texto livre para identificação do terminal.</t>
  </si>
  <si>
    <t>Texto, até 148 caracteres</t>
  </si>
  <si>
    <t>D3</t>
  </si>
  <si>
    <t>Nome do município onde o terminal se encontra.</t>
  </si>
  <si>
    <t>E3</t>
  </si>
  <si>
    <t>F3</t>
  </si>
  <si>
    <t>1 = Recepção ou 2 = Entrega.</t>
  </si>
  <si>
    <t>Número inteiro, 1 dígito</t>
  </si>
  <si>
    <t>G3</t>
  </si>
  <si>
    <t xml:space="preserve">1 = Com armazenagem: produto bombeado a partir, ou para, tanque do próprio terminal.
2 = Sem armazenagem: produto bombeado a partir, ou para, tanque de outra instalação.
3 = Transbordo: transferência direta de produtos de uma embarcação para outra.
4 = Abastecimento: entrega de produtos para consumo a bordo.
9 = Outros                                                                                                                                                                                             </t>
  </si>
  <si>
    <t>H3</t>
  </si>
  <si>
    <t xml:space="preserve">1 = Rodoviário, 2 = Ferroviário, 4 = Aquaviário, 5 = Dutoviário e 9 = Outros. </t>
  </si>
  <si>
    <t>I3</t>
  </si>
  <si>
    <t xml:space="preserve">Código ANP do produto movimentado, conforme Tabela de apoio T012 do SIMP (códigos de produtos): https://simp.anp.gov.br/tabela-codigos.asp
Caso o produto movimentado não tenha código ANP, preencher com zeros.                                         </t>
  </si>
  <si>
    <t>J3</t>
  </si>
  <si>
    <t xml:space="preserve">Nome do produto, conforme Tabela de apoio T012 do SIMP (códigos de produtos): https://simp.anp.gov.br/tabela-codigos.asp
Caso o produto movimentado não conste na relação de produtos ANP da tabela T012, preencher com a denominação própria do produto.                                                                                                                          </t>
  </si>
  <si>
    <t>K3</t>
  </si>
  <si>
    <t>1) O Operador deve manter as duas abas da planilha ("Metadados" e "Dados") sem alterar seus nomes.</t>
  </si>
  <si>
    <t>2) O Operador deve inserir os dados na aba "Dados", obedecendo o Layout estabelecido nesta planilha (sem alterar a localização dos nomes dos campos)</t>
  </si>
  <si>
    <t>3) O Operador, a cada nova publicação dos dados, deve registrar a data da última atualização na planilha (aba "Dados", na célula B1).</t>
  </si>
  <si>
    <t>4) Os dados de movimentação devem ser inseridos a partir da linha 4, seguindo a ordem cronológica definida no Mês de Referência</t>
  </si>
  <si>
    <t>5) O operador deve atualizar a planilha de histórico de movimentações em seu site até o dia 15 de cada mês, com as movimentações ocorridas no mês anterior, ou seja acrescentado os dados imediatamente após os últimos dados inseridos até então.</t>
  </si>
  <si>
    <t>6) O operador deve manter disponível na planilha histórico de dados de movimentação de, pelo menos, os últimos 120 meses.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</si>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</sst>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.000_-;\-* #,##0.0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1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/>
    <xf numFmtId="0" fontId="0" fillId="0" borderId="0" xfId="0" applyAlignment="1">
      <alignment horizontal="right"/>
    </xf>
    <xf numFmtId="165" fontId="0" fillId="0" borderId="0" xfId="1" applyNumberFormat="1" applyFont="1"/>
    <xf numFmtId="164" fontId="5" fillId="0" borderId="0" xfId="1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">
    <cellStyle name="Normal" xfId="0" builtinId="0"/>
    <cellStyle name="Vírgula" xfId="1" builtinId="3"/>
    <cellStyle name="Vírgula 2" xfId="2" xr:uid="{2C80B565-82A7-4B9B-9957-6E9E84C14130}"/>
    <cellStyle name="Vírgula 3" xfId="3" xr:uid="{41A4E8A3-B056-43C7-9E87-965504AD2F51}"/>
  </cellStyles>
  <dxfs count="0"/>
  <tableStyles count="1" defaultTableStyle="TableStyleMedium2" defaultPivotStyle="PivotStyleLight16">
    <tableStyle name="Estilo de Tabela 1" pivot="0" count="0" xr9:uid="{F396CCCF-5AC4-4028-BB26-781578864E4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der Pires Vieira de Souza" id="{F4CCA8F0-F94B-468A-96EC-F3FA68B9ED70}" userId="S::jsouza@anp.gov.br::0a7484b9-753c-4b3e-8821-922cbac2e50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2026B-38D0-45B9-A60B-C2156920D22A}">
  <dimension ref="A2:E26"/>
  <sheetViews>
    <sheetView zoomScale="80" zoomScaleNormal="80" workbookViewId="0">
      <selection activeCell="A7" sqref="A7"/>
    </sheetView>
  </sheetViews>
  <sheetFormatPr defaultRowHeight="15" x14ac:dyDescent="0.25"/>
  <cols>
    <col min="1" max="1" width="36" style="8" customWidth="1"/>
    <col min="2" max="2" width="19.85546875" style="8" customWidth="1"/>
    <col min="3" max="3" width="93.28515625" customWidth="1"/>
    <col min="4" max="4" width="25.85546875" bestFit="1" customWidth="1"/>
    <col min="5" max="5" width="20.85546875" bestFit="1" customWidth="1"/>
  </cols>
  <sheetData>
    <row r="2" spans="1:5" ht="45" x14ac:dyDescent="0.25">
      <c r="A2" s="18" t="s">
        <v>65</v>
      </c>
      <c r="B2" s="19" t="s">
        <v>66</v>
      </c>
      <c r="C2" s="18" t="s">
        <v>67</v>
      </c>
      <c r="D2" s="18" t="s">
        <v>2</v>
      </c>
      <c r="E2" s="18" t="s">
        <v>3</v>
      </c>
    </row>
    <row r="3" spans="1:5" x14ac:dyDescent="0.25">
      <c r="A3" s="20" t="s">
        <v>68</v>
      </c>
      <c r="B3" s="6" t="s">
        <v>69</v>
      </c>
      <c r="C3" s="4" t="s">
        <v>70</v>
      </c>
      <c r="D3" s="5" t="s">
        <v>71</v>
      </c>
      <c r="E3" s="21">
        <v>44849</v>
      </c>
    </row>
    <row r="4" spans="1:5" x14ac:dyDescent="0.25">
      <c r="A4" s="5" t="s">
        <v>13</v>
      </c>
      <c r="B4" s="5" t="s">
        <v>72</v>
      </c>
      <c r="C4" s="4" t="s">
        <v>73</v>
      </c>
      <c r="D4" s="5" t="s">
        <v>74</v>
      </c>
      <c r="E4" s="5" t="s">
        <v>32</v>
      </c>
    </row>
    <row r="5" spans="1:5" ht="30" x14ac:dyDescent="0.25">
      <c r="A5" s="5" t="s">
        <v>14</v>
      </c>
      <c r="B5" s="5" t="s">
        <v>75</v>
      </c>
      <c r="C5" s="4" t="s">
        <v>76</v>
      </c>
      <c r="D5" s="5" t="s">
        <v>4</v>
      </c>
      <c r="E5" s="5">
        <v>1033600</v>
      </c>
    </row>
    <row r="6" spans="1:5" x14ac:dyDescent="0.25">
      <c r="A6" s="5" t="s">
        <v>15</v>
      </c>
      <c r="B6" s="5" t="s">
        <v>77</v>
      </c>
      <c r="C6" s="4" t="s">
        <v>78</v>
      </c>
      <c r="D6" s="22" t="s">
        <v>79</v>
      </c>
      <c r="E6" s="5" t="s">
        <v>33</v>
      </c>
    </row>
    <row r="7" spans="1:5" x14ac:dyDescent="0.25">
      <c r="A7" s="5" t="s">
        <v>16</v>
      </c>
      <c r="B7" s="5" t="s">
        <v>80</v>
      </c>
      <c r="C7" s="4" t="s">
        <v>81</v>
      </c>
      <c r="D7" s="23" t="s">
        <v>79</v>
      </c>
      <c r="E7" s="5" t="s">
        <v>34</v>
      </c>
    </row>
    <row r="8" spans="1:5" x14ac:dyDescent="0.25">
      <c r="A8" s="5" t="s">
        <v>17</v>
      </c>
      <c r="B8" s="5" t="s">
        <v>82</v>
      </c>
      <c r="C8" s="4" t="s">
        <v>0</v>
      </c>
      <c r="D8" s="5" t="s">
        <v>24</v>
      </c>
      <c r="E8" s="5" t="s">
        <v>35</v>
      </c>
    </row>
    <row r="9" spans="1:5" x14ac:dyDescent="0.25">
      <c r="A9" s="5" t="s">
        <v>18</v>
      </c>
      <c r="B9" s="5" t="s">
        <v>83</v>
      </c>
      <c r="C9" s="4" t="s">
        <v>84</v>
      </c>
      <c r="D9" s="5" t="s">
        <v>85</v>
      </c>
      <c r="E9" s="5">
        <v>1</v>
      </c>
    </row>
    <row r="10" spans="1:5" ht="75" x14ac:dyDescent="0.25">
      <c r="A10" s="5" t="s">
        <v>19</v>
      </c>
      <c r="B10" s="5" t="s">
        <v>86</v>
      </c>
      <c r="C10" s="4" t="s">
        <v>87</v>
      </c>
      <c r="D10" s="5" t="s">
        <v>85</v>
      </c>
      <c r="E10" s="5">
        <v>2</v>
      </c>
    </row>
    <row r="11" spans="1:5" x14ac:dyDescent="0.25">
      <c r="A11" s="5" t="s">
        <v>20</v>
      </c>
      <c r="B11" s="5" t="s">
        <v>88</v>
      </c>
      <c r="C11" s="4" t="s">
        <v>89</v>
      </c>
      <c r="D11" s="5" t="s">
        <v>85</v>
      </c>
      <c r="E11" s="5">
        <v>4</v>
      </c>
    </row>
    <row r="12" spans="1:5" ht="45" x14ac:dyDescent="0.25">
      <c r="A12" s="5" t="s">
        <v>21</v>
      </c>
      <c r="B12" s="5" t="s">
        <v>90</v>
      </c>
      <c r="C12" s="4" t="s">
        <v>91</v>
      </c>
      <c r="D12" s="5" t="s">
        <v>6</v>
      </c>
      <c r="E12" s="5">
        <v>420105001</v>
      </c>
    </row>
    <row r="13" spans="1:5" ht="60" x14ac:dyDescent="0.25">
      <c r="A13" s="5" t="s">
        <v>22</v>
      </c>
      <c r="B13" s="5" t="s">
        <v>92</v>
      </c>
      <c r="C13" s="4" t="s">
        <v>93</v>
      </c>
      <c r="D13" s="5" t="s">
        <v>5</v>
      </c>
      <c r="E13" s="5" t="s">
        <v>7</v>
      </c>
    </row>
    <row r="14" spans="1:5" ht="45" x14ac:dyDescent="0.25">
      <c r="A14" s="5" t="s">
        <v>23</v>
      </c>
      <c r="B14" s="5" t="s">
        <v>94</v>
      </c>
      <c r="C14" s="4" t="s">
        <v>1</v>
      </c>
      <c r="D14" s="6" t="s">
        <v>8</v>
      </c>
      <c r="E14" s="5">
        <v>35816.58</v>
      </c>
    </row>
    <row r="15" spans="1:5" x14ac:dyDescent="0.25">
      <c r="A15"/>
      <c r="B15"/>
    </row>
    <row r="17" spans="3:4" x14ac:dyDescent="0.25">
      <c r="C17" s="3" t="s">
        <v>9</v>
      </c>
    </row>
    <row r="18" spans="3:4" ht="30" x14ac:dyDescent="0.25">
      <c r="C18" s="7" t="s">
        <v>95</v>
      </c>
    </row>
    <row r="19" spans="3:4" ht="30" x14ac:dyDescent="0.25">
      <c r="C19" s="7" t="s">
        <v>96</v>
      </c>
    </row>
    <row r="20" spans="3:4" ht="30" x14ac:dyDescent="0.25">
      <c r="C20" s="7" t="s">
        <v>97</v>
      </c>
    </row>
    <row r="21" spans="3:4" ht="30" x14ac:dyDescent="0.25">
      <c r="C21" s="7" t="s">
        <v>98</v>
      </c>
    </row>
    <row r="22" spans="3:4" ht="45" x14ac:dyDescent="0.25">
      <c r="C22" s="4" t="s">
        <v>99</v>
      </c>
    </row>
    <row r="23" spans="3:4" ht="30" x14ac:dyDescent="0.25">
      <c r="C23" s="4" t="s">
        <v>100</v>
      </c>
    </row>
    <row r="26" spans="3:4" x14ac:dyDescent="0.25">
      <c r="C26" s="8"/>
      <c r="D26" s="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BC39-D106-4E1B-B42D-875967A2B02B}">
  <dimension ref="A1:Q299"/>
  <sheetViews>
    <sheetView tabSelected="1" topLeftCell="A280" zoomScaleNormal="100" workbookViewId="0">
      <selection activeCell="B2" sqref="B2"/>
    </sheetView>
  </sheetViews>
  <sheetFormatPr defaultRowHeight="15" x14ac:dyDescent="0.25"/>
  <cols>
    <col min="1" max="1" width="13.85546875" customWidth="1"/>
    <col min="2" max="2" width="15.140625" customWidth="1"/>
    <col min="3" max="3" width="19.5703125" customWidth="1"/>
    <col min="4" max="4" width="11.140625" customWidth="1"/>
    <col min="5" max="5" width="4.85546875" customWidth="1"/>
    <col min="6" max="6" width="13.140625" customWidth="1"/>
    <col min="7" max="7" width="19.85546875" bestFit="1" customWidth="1"/>
    <col min="8" max="8" width="20" bestFit="1" customWidth="1"/>
    <col min="9" max="9" width="13.85546875" customWidth="1"/>
    <col min="10" max="10" width="31.140625" customWidth="1"/>
    <col min="11" max="11" width="15.140625" style="9" bestFit="1" customWidth="1"/>
    <col min="12" max="12" width="15" bestFit="1" customWidth="1"/>
    <col min="17" max="17" width="10.42578125" bestFit="1" customWidth="1"/>
  </cols>
  <sheetData>
    <row r="1" spans="1:11" x14ac:dyDescent="0.25">
      <c r="A1" s="2" t="s">
        <v>10</v>
      </c>
      <c r="B1" s="1">
        <v>45394</v>
      </c>
      <c r="C1" s="2" t="s">
        <v>11</v>
      </c>
    </row>
    <row r="2" spans="1:11" x14ac:dyDescent="0.25">
      <c r="B2" s="1"/>
      <c r="C2" s="2" t="s">
        <v>12</v>
      </c>
    </row>
    <row r="3" spans="1:11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10" t="s">
        <v>23</v>
      </c>
    </row>
    <row r="4" spans="1:11" x14ac:dyDescent="0.25">
      <c r="A4" s="8" t="s">
        <v>29</v>
      </c>
      <c r="B4" s="8">
        <v>1107648</v>
      </c>
      <c r="C4" t="s">
        <v>25</v>
      </c>
      <c r="D4" t="s">
        <v>26</v>
      </c>
      <c r="E4" t="s">
        <v>27</v>
      </c>
      <c r="F4">
        <v>1</v>
      </c>
      <c r="G4">
        <v>1</v>
      </c>
      <c r="H4">
        <v>4</v>
      </c>
      <c r="I4">
        <v>420105001</v>
      </c>
      <c r="J4" t="s">
        <v>7</v>
      </c>
      <c r="K4" s="11">
        <v>11946.664000000001</v>
      </c>
    </row>
    <row r="5" spans="1:11" x14ac:dyDescent="0.25">
      <c r="A5" s="8" t="s">
        <v>29</v>
      </c>
      <c r="B5" s="8">
        <v>1107648</v>
      </c>
      <c r="C5" t="s">
        <v>25</v>
      </c>
      <c r="D5" t="s">
        <v>26</v>
      </c>
      <c r="E5" t="s">
        <v>27</v>
      </c>
      <c r="F5">
        <v>2</v>
      </c>
      <c r="G5">
        <v>1</v>
      </c>
      <c r="H5">
        <v>1</v>
      </c>
      <c r="I5">
        <v>420105001</v>
      </c>
      <c r="J5" t="s">
        <v>7</v>
      </c>
      <c r="K5" s="9">
        <v>2.6360000000000001</v>
      </c>
    </row>
    <row r="6" spans="1:11" x14ac:dyDescent="0.25">
      <c r="A6" s="8" t="s">
        <v>29</v>
      </c>
      <c r="B6" s="8">
        <v>1107648</v>
      </c>
      <c r="C6" t="s">
        <v>25</v>
      </c>
      <c r="D6" t="s">
        <v>26</v>
      </c>
      <c r="E6" t="s">
        <v>27</v>
      </c>
      <c r="F6">
        <v>1</v>
      </c>
      <c r="G6">
        <v>1</v>
      </c>
      <c r="H6">
        <v>4</v>
      </c>
      <c r="I6">
        <v>420102004</v>
      </c>
      <c r="J6" t="s">
        <v>28</v>
      </c>
      <c r="K6" s="11">
        <v>24755.381000000001</v>
      </c>
    </row>
    <row r="7" spans="1:11" x14ac:dyDescent="0.25">
      <c r="A7" s="8" t="s">
        <v>29</v>
      </c>
      <c r="B7" s="8">
        <v>1107648</v>
      </c>
      <c r="C7" t="s">
        <v>25</v>
      </c>
      <c r="D7" t="s">
        <v>26</v>
      </c>
      <c r="E7" t="s">
        <v>27</v>
      </c>
      <c r="F7">
        <v>2</v>
      </c>
      <c r="G7">
        <v>1</v>
      </c>
      <c r="H7">
        <v>1</v>
      </c>
      <c r="I7">
        <v>420102004</v>
      </c>
      <c r="J7" t="s">
        <v>28</v>
      </c>
      <c r="K7" s="9">
        <v>30509.261999999999</v>
      </c>
    </row>
    <row r="8" spans="1:11" x14ac:dyDescent="0.25">
      <c r="A8" s="8" t="s">
        <v>29</v>
      </c>
      <c r="B8" s="8">
        <v>1107648</v>
      </c>
      <c r="C8" t="s">
        <v>25</v>
      </c>
      <c r="D8" t="s">
        <v>26</v>
      </c>
      <c r="E8" t="s">
        <v>27</v>
      </c>
      <c r="F8">
        <v>1</v>
      </c>
      <c r="G8">
        <v>1</v>
      </c>
      <c r="H8">
        <v>4</v>
      </c>
      <c r="I8">
        <v>320101001</v>
      </c>
      <c r="J8" t="s">
        <v>30</v>
      </c>
      <c r="K8" s="11">
        <v>12898.454</v>
      </c>
    </row>
    <row r="9" spans="1:11" x14ac:dyDescent="0.25">
      <c r="A9" s="8" t="s">
        <v>29</v>
      </c>
      <c r="B9" s="8">
        <v>1107648</v>
      </c>
      <c r="C9" t="s">
        <v>25</v>
      </c>
      <c r="D9" t="s">
        <v>26</v>
      </c>
      <c r="E9" t="s">
        <v>27</v>
      </c>
      <c r="F9">
        <v>2</v>
      </c>
      <c r="G9">
        <v>1</v>
      </c>
      <c r="H9">
        <v>1</v>
      </c>
      <c r="I9">
        <v>320101001</v>
      </c>
      <c r="J9" t="s">
        <v>30</v>
      </c>
      <c r="K9" s="9">
        <v>12918.491</v>
      </c>
    </row>
    <row r="10" spans="1:11" x14ac:dyDescent="0.25">
      <c r="A10" s="8" t="s">
        <v>29</v>
      </c>
      <c r="B10" s="8">
        <v>1107648</v>
      </c>
      <c r="C10" t="s">
        <v>25</v>
      </c>
      <c r="D10" t="s">
        <v>26</v>
      </c>
      <c r="E10" t="s">
        <v>27</v>
      </c>
      <c r="F10">
        <v>1</v>
      </c>
      <c r="G10">
        <v>1</v>
      </c>
      <c r="H10">
        <v>4</v>
      </c>
      <c r="I10">
        <v>310101001</v>
      </c>
      <c r="J10" t="s">
        <v>31</v>
      </c>
      <c r="K10" s="11">
        <v>20025.608</v>
      </c>
    </row>
    <row r="11" spans="1:11" x14ac:dyDescent="0.25">
      <c r="A11" s="8" t="s">
        <v>29</v>
      </c>
      <c r="B11" s="8">
        <v>1107648</v>
      </c>
      <c r="C11" t="s">
        <v>25</v>
      </c>
      <c r="D11" t="s">
        <v>26</v>
      </c>
      <c r="E11" t="s">
        <v>27</v>
      </c>
      <c r="F11">
        <v>2</v>
      </c>
      <c r="G11">
        <v>1</v>
      </c>
      <c r="H11">
        <v>1</v>
      </c>
      <c r="I11">
        <v>310101001</v>
      </c>
      <c r="J11" t="s">
        <v>31</v>
      </c>
      <c r="K11" s="9">
        <v>34157.417000000001</v>
      </c>
    </row>
    <row r="12" spans="1:11" x14ac:dyDescent="0.25">
      <c r="A12" s="8" t="s">
        <v>29</v>
      </c>
      <c r="B12" s="8">
        <v>1107648</v>
      </c>
      <c r="C12" t="s">
        <v>25</v>
      </c>
      <c r="D12" t="s">
        <v>26</v>
      </c>
      <c r="E12" t="s">
        <v>27</v>
      </c>
      <c r="F12">
        <v>1</v>
      </c>
      <c r="G12">
        <v>1</v>
      </c>
      <c r="H12">
        <v>4</v>
      </c>
      <c r="I12">
        <v>330201003</v>
      </c>
      <c r="J12" t="s">
        <v>36</v>
      </c>
      <c r="K12" s="11">
        <f>438.158+4908.619</f>
        <v>5346.777</v>
      </c>
    </row>
    <row r="13" spans="1:11" x14ac:dyDescent="0.25">
      <c r="A13" s="8" t="s">
        <v>29</v>
      </c>
      <c r="B13" s="8">
        <v>1107648</v>
      </c>
      <c r="C13" t="s">
        <v>25</v>
      </c>
      <c r="D13" t="s">
        <v>26</v>
      </c>
      <c r="E13" t="s">
        <v>27</v>
      </c>
      <c r="F13">
        <v>1</v>
      </c>
      <c r="G13">
        <v>1</v>
      </c>
      <c r="H13">
        <v>1</v>
      </c>
      <c r="I13">
        <v>330201003</v>
      </c>
      <c r="J13" t="s">
        <v>36</v>
      </c>
      <c r="K13" s="9">
        <v>2747.721</v>
      </c>
    </row>
    <row r="14" spans="1:11" x14ac:dyDescent="0.25">
      <c r="A14" s="8" t="s">
        <v>29</v>
      </c>
      <c r="B14" s="8">
        <v>1107648</v>
      </c>
      <c r="C14" t="s">
        <v>25</v>
      </c>
      <c r="D14" t="s">
        <v>26</v>
      </c>
      <c r="E14" t="s">
        <v>27</v>
      </c>
      <c r="F14">
        <v>2</v>
      </c>
      <c r="G14">
        <v>1</v>
      </c>
      <c r="H14">
        <v>1</v>
      </c>
      <c r="I14">
        <v>330201003</v>
      </c>
      <c r="J14" t="s">
        <v>36</v>
      </c>
      <c r="K14" s="9">
        <v>7978.5259999999998</v>
      </c>
    </row>
    <row r="15" spans="1:11" x14ac:dyDescent="0.25">
      <c r="A15" s="8" t="s">
        <v>29</v>
      </c>
      <c r="B15" s="8">
        <v>1107648</v>
      </c>
      <c r="C15" t="s">
        <v>25</v>
      </c>
      <c r="D15" t="s">
        <v>26</v>
      </c>
      <c r="E15" t="s">
        <v>27</v>
      </c>
      <c r="F15">
        <v>2</v>
      </c>
      <c r="G15">
        <v>1</v>
      </c>
      <c r="H15">
        <v>1</v>
      </c>
      <c r="I15">
        <v>330201005</v>
      </c>
      <c r="J15" t="s">
        <v>37</v>
      </c>
      <c r="K15" s="9">
        <v>501.45800000000003</v>
      </c>
    </row>
    <row r="16" spans="1:11" x14ac:dyDescent="0.25">
      <c r="A16" s="8" t="s">
        <v>29</v>
      </c>
      <c r="B16" s="8">
        <v>1107648</v>
      </c>
      <c r="C16" t="s">
        <v>25</v>
      </c>
      <c r="D16" t="s">
        <v>26</v>
      </c>
      <c r="E16" t="s">
        <v>27</v>
      </c>
      <c r="F16">
        <v>2</v>
      </c>
      <c r="G16">
        <v>1</v>
      </c>
      <c r="H16">
        <v>1</v>
      </c>
      <c r="I16">
        <v>820101001</v>
      </c>
      <c r="J16" t="s">
        <v>38</v>
      </c>
      <c r="K16" s="9">
        <v>2036.529</v>
      </c>
    </row>
    <row r="17" spans="1:11" x14ac:dyDescent="0.25">
      <c r="A17" s="8" t="s">
        <v>29</v>
      </c>
      <c r="B17" s="8">
        <v>1107648</v>
      </c>
      <c r="C17" t="s">
        <v>25</v>
      </c>
      <c r="D17" t="s">
        <v>26</v>
      </c>
      <c r="E17" t="s">
        <v>27</v>
      </c>
      <c r="F17">
        <v>2</v>
      </c>
      <c r="G17">
        <v>1</v>
      </c>
      <c r="H17">
        <v>1</v>
      </c>
      <c r="I17">
        <v>810201001</v>
      </c>
      <c r="J17" t="s">
        <v>39</v>
      </c>
      <c r="K17" s="9">
        <v>9098.0889999999999</v>
      </c>
    </row>
    <row r="18" spans="1:11" x14ac:dyDescent="0.25">
      <c r="A18" s="8" t="s">
        <v>29</v>
      </c>
      <c r="B18" s="8">
        <v>1107648</v>
      </c>
      <c r="C18" t="s">
        <v>25</v>
      </c>
      <c r="D18" t="s">
        <v>26</v>
      </c>
      <c r="E18" t="s">
        <v>27</v>
      </c>
      <c r="F18">
        <v>2</v>
      </c>
      <c r="G18">
        <v>1</v>
      </c>
      <c r="H18">
        <v>1</v>
      </c>
      <c r="I18">
        <v>420201001</v>
      </c>
      <c r="J18" t="s">
        <v>40</v>
      </c>
      <c r="K18" s="9">
        <v>40.106000000000002</v>
      </c>
    </row>
    <row r="19" spans="1:11" x14ac:dyDescent="0.25">
      <c r="A19" s="8" t="s">
        <v>29</v>
      </c>
      <c r="B19" s="8">
        <v>1107648</v>
      </c>
      <c r="C19" t="s">
        <v>25</v>
      </c>
      <c r="D19" t="s">
        <v>26</v>
      </c>
      <c r="E19" t="s">
        <v>27</v>
      </c>
      <c r="F19">
        <v>2</v>
      </c>
      <c r="G19">
        <v>1</v>
      </c>
      <c r="H19">
        <v>1</v>
      </c>
      <c r="I19">
        <v>330201009</v>
      </c>
      <c r="J19" t="s">
        <v>41</v>
      </c>
      <c r="K19" s="9">
        <v>7603.4870000000001</v>
      </c>
    </row>
    <row r="20" spans="1:11" x14ac:dyDescent="0.25">
      <c r="A20" s="8" t="s">
        <v>29</v>
      </c>
      <c r="B20" s="8">
        <v>1107648</v>
      </c>
      <c r="C20" t="s">
        <v>25</v>
      </c>
      <c r="D20" t="s">
        <v>26</v>
      </c>
      <c r="E20" t="s">
        <v>27</v>
      </c>
      <c r="F20">
        <v>2</v>
      </c>
      <c r="G20">
        <v>1</v>
      </c>
      <c r="H20">
        <v>4</v>
      </c>
      <c r="I20">
        <v>330201001</v>
      </c>
      <c r="J20" t="s">
        <v>42</v>
      </c>
      <c r="K20" s="11">
        <v>3753.404</v>
      </c>
    </row>
    <row r="21" spans="1:11" x14ac:dyDescent="0.25">
      <c r="A21" s="8" t="s">
        <v>29</v>
      </c>
      <c r="B21" s="8">
        <v>1107648</v>
      </c>
      <c r="C21" t="s">
        <v>25</v>
      </c>
      <c r="D21" t="s">
        <v>26</v>
      </c>
      <c r="E21" t="s">
        <v>27</v>
      </c>
      <c r="F21">
        <v>1</v>
      </c>
      <c r="G21">
        <v>1</v>
      </c>
      <c r="H21">
        <v>1</v>
      </c>
      <c r="I21">
        <v>330201001</v>
      </c>
      <c r="J21" t="s">
        <v>42</v>
      </c>
      <c r="K21" s="9">
        <v>719.1</v>
      </c>
    </row>
    <row r="22" spans="1:11" x14ac:dyDescent="0.25">
      <c r="A22" s="8" t="s">
        <v>32</v>
      </c>
      <c r="B22" s="8">
        <v>1107648</v>
      </c>
      <c r="C22" t="s">
        <v>25</v>
      </c>
      <c r="D22" t="s">
        <v>26</v>
      </c>
      <c r="E22" t="s">
        <v>27</v>
      </c>
      <c r="F22">
        <v>1</v>
      </c>
      <c r="G22">
        <v>1</v>
      </c>
      <c r="H22">
        <v>4</v>
      </c>
      <c r="I22">
        <v>420105001</v>
      </c>
      <c r="J22" t="s">
        <v>7</v>
      </c>
      <c r="K22" s="11">
        <v>29887.925999999999</v>
      </c>
    </row>
    <row r="23" spans="1:11" x14ac:dyDescent="0.25">
      <c r="A23" s="8" t="s">
        <v>32</v>
      </c>
      <c r="B23" s="8">
        <v>1107648</v>
      </c>
      <c r="C23" t="s">
        <v>25</v>
      </c>
      <c r="D23" t="s">
        <v>26</v>
      </c>
      <c r="E23" t="s">
        <v>27</v>
      </c>
      <c r="F23">
        <v>2</v>
      </c>
      <c r="G23">
        <v>1</v>
      </c>
      <c r="H23">
        <v>1</v>
      </c>
      <c r="I23">
        <v>420105001</v>
      </c>
      <c r="J23" t="s">
        <v>7</v>
      </c>
      <c r="K23" s="12">
        <v>14554.946</v>
      </c>
    </row>
    <row r="24" spans="1:11" x14ac:dyDescent="0.25">
      <c r="A24" s="8" t="s">
        <v>32</v>
      </c>
      <c r="B24" s="8">
        <v>1107648</v>
      </c>
      <c r="C24" t="s">
        <v>25</v>
      </c>
      <c r="D24" t="s">
        <v>26</v>
      </c>
      <c r="E24" t="s">
        <v>27</v>
      </c>
      <c r="F24">
        <v>2</v>
      </c>
      <c r="G24">
        <v>1</v>
      </c>
      <c r="H24">
        <v>1</v>
      </c>
      <c r="I24">
        <v>420102004</v>
      </c>
      <c r="J24" t="s">
        <v>28</v>
      </c>
      <c r="K24" s="12">
        <v>9342.2479999999996</v>
      </c>
    </row>
    <row r="25" spans="1:11" x14ac:dyDescent="0.25">
      <c r="A25" s="8" t="s">
        <v>32</v>
      </c>
      <c r="B25" s="8">
        <v>1107648</v>
      </c>
      <c r="C25" t="s">
        <v>25</v>
      </c>
      <c r="D25" t="s">
        <v>26</v>
      </c>
      <c r="E25" t="s">
        <v>27</v>
      </c>
      <c r="F25">
        <v>1</v>
      </c>
      <c r="G25">
        <v>1</v>
      </c>
      <c r="H25">
        <v>4</v>
      </c>
      <c r="I25">
        <v>320101001</v>
      </c>
      <c r="J25" t="s">
        <v>30</v>
      </c>
      <c r="K25" s="11">
        <v>28711.237000000001</v>
      </c>
    </row>
    <row r="26" spans="1:11" x14ac:dyDescent="0.25">
      <c r="A26" s="8" t="s">
        <v>32</v>
      </c>
      <c r="B26" s="8">
        <v>1107648</v>
      </c>
      <c r="C26" t="s">
        <v>25</v>
      </c>
      <c r="D26" t="s">
        <v>26</v>
      </c>
      <c r="E26" t="s">
        <v>27</v>
      </c>
      <c r="F26">
        <v>2</v>
      </c>
      <c r="G26">
        <v>1</v>
      </c>
      <c r="H26">
        <v>1</v>
      </c>
      <c r="I26">
        <v>320101001</v>
      </c>
      <c r="J26" t="s">
        <v>30</v>
      </c>
      <c r="K26" s="12">
        <v>19284.38</v>
      </c>
    </row>
    <row r="27" spans="1:11" x14ac:dyDescent="0.25">
      <c r="A27" s="8" t="s">
        <v>32</v>
      </c>
      <c r="B27" s="8">
        <v>1107648</v>
      </c>
      <c r="C27" t="s">
        <v>25</v>
      </c>
      <c r="D27" t="s">
        <v>26</v>
      </c>
      <c r="E27" t="s">
        <v>27</v>
      </c>
      <c r="F27">
        <v>1</v>
      </c>
      <c r="G27">
        <v>1</v>
      </c>
      <c r="H27">
        <v>4</v>
      </c>
      <c r="I27">
        <v>310101001</v>
      </c>
      <c r="J27" t="s">
        <v>31</v>
      </c>
      <c r="K27" s="11">
        <v>29918.171000000002</v>
      </c>
    </row>
    <row r="28" spans="1:11" x14ac:dyDescent="0.25">
      <c r="A28" s="8" t="s">
        <v>32</v>
      </c>
      <c r="B28" s="8">
        <v>1107648</v>
      </c>
      <c r="C28" t="s">
        <v>25</v>
      </c>
      <c r="D28" t="s">
        <v>26</v>
      </c>
      <c r="E28" t="s">
        <v>27</v>
      </c>
      <c r="F28">
        <v>2</v>
      </c>
      <c r="G28">
        <v>1</v>
      </c>
      <c r="H28">
        <v>1</v>
      </c>
      <c r="I28">
        <v>310101001</v>
      </c>
      <c r="J28" t="s">
        <v>31</v>
      </c>
      <c r="K28" s="12">
        <v>15470.463343795</v>
      </c>
    </row>
    <row r="29" spans="1:11" x14ac:dyDescent="0.25">
      <c r="A29" s="8" t="s">
        <v>32</v>
      </c>
      <c r="B29" s="8">
        <v>1107648</v>
      </c>
      <c r="C29" t="s">
        <v>25</v>
      </c>
      <c r="D29" t="s">
        <v>26</v>
      </c>
      <c r="E29" t="s">
        <v>27</v>
      </c>
      <c r="F29">
        <v>1</v>
      </c>
      <c r="G29">
        <v>1</v>
      </c>
      <c r="H29">
        <v>4</v>
      </c>
      <c r="I29">
        <v>330201003</v>
      </c>
      <c r="J29" t="s">
        <v>36</v>
      </c>
      <c r="K29" s="11">
        <v>2534.3229999999999</v>
      </c>
    </row>
    <row r="30" spans="1:11" x14ac:dyDescent="0.25">
      <c r="A30" s="8" t="s">
        <v>32</v>
      </c>
      <c r="B30" s="8">
        <v>1107648</v>
      </c>
      <c r="C30" t="s">
        <v>25</v>
      </c>
      <c r="D30" t="s">
        <v>26</v>
      </c>
      <c r="E30" t="s">
        <v>27</v>
      </c>
      <c r="F30">
        <v>1</v>
      </c>
      <c r="G30">
        <v>1</v>
      </c>
      <c r="H30">
        <v>1</v>
      </c>
      <c r="I30">
        <v>330201003</v>
      </c>
      <c r="J30" t="s">
        <v>36</v>
      </c>
      <c r="K30" s="12">
        <v>29664.971098265902</v>
      </c>
    </row>
    <row r="31" spans="1:11" x14ac:dyDescent="0.25">
      <c r="A31" s="8" t="s">
        <v>32</v>
      </c>
      <c r="B31" s="8">
        <v>1107648</v>
      </c>
      <c r="C31" t="s">
        <v>25</v>
      </c>
      <c r="D31" t="s">
        <v>26</v>
      </c>
      <c r="E31" t="s">
        <v>27</v>
      </c>
      <c r="F31">
        <v>2</v>
      </c>
      <c r="G31">
        <v>1</v>
      </c>
      <c r="H31">
        <v>1</v>
      </c>
      <c r="I31">
        <v>330201003</v>
      </c>
      <c r="J31" t="s">
        <v>36</v>
      </c>
      <c r="K31" s="12">
        <v>8595.0472377523001</v>
      </c>
    </row>
    <row r="32" spans="1:11" x14ac:dyDescent="0.25">
      <c r="A32" s="8" t="s">
        <v>32</v>
      </c>
      <c r="B32" s="8">
        <v>1107648</v>
      </c>
      <c r="C32" t="s">
        <v>25</v>
      </c>
      <c r="D32" t="s">
        <v>26</v>
      </c>
      <c r="E32" t="s">
        <v>27</v>
      </c>
      <c r="F32">
        <v>2</v>
      </c>
      <c r="G32">
        <v>1</v>
      </c>
      <c r="H32">
        <v>1</v>
      </c>
      <c r="I32">
        <v>330201005</v>
      </c>
      <c r="J32" t="s">
        <v>37</v>
      </c>
      <c r="K32" s="12">
        <v>110.043158754228</v>
      </c>
    </row>
    <row r="33" spans="1:11" x14ac:dyDescent="0.25">
      <c r="A33" s="8" t="s">
        <v>32</v>
      </c>
      <c r="B33" s="8">
        <v>1107648</v>
      </c>
      <c r="C33" t="s">
        <v>25</v>
      </c>
      <c r="D33" t="s">
        <v>26</v>
      </c>
      <c r="E33" t="s">
        <v>27</v>
      </c>
      <c r="F33">
        <v>2</v>
      </c>
      <c r="G33">
        <v>1</v>
      </c>
      <c r="H33">
        <v>1</v>
      </c>
      <c r="I33">
        <v>820101001</v>
      </c>
      <c r="J33" t="s">
        <v>38</v>
      </c>
      <c r="K33" s="12">
        <v>817.47799999999995</v>
      </c>
    </row>
    <row r="34" spans="1:11" x14ac:dyDescent="0.25">
      <c r="A34" s="8" t="s">
        <v>32</v>
      </c>
      <c r="B34" s="8">
        <v>1107648</v>
      </c>
      <c r="C34" t="s">
        <v>25</v>
      </c>
      <c r="D34" t="s">
        <v>26</v>
      </c>
      <c r="E34" t="s">
        <v>27</v>
      </c>
      <c r="F34">
        <v>1</v>
      </c>
      <c r="G34">
        <v>1</v>
      </c>
      <c r="H34">
        <v>4</v>
      </c>
      <c r="I34">
        <v>810201001</v>
      </c>
      <c r="J34" t="s">
        <v>39</v>
      </c>
      <c r="K34" s="11">
        <v>15170.26</v>
      </c>
    </row>
    <row r="35" spans="1:11" x14ac:dyDescent="0.25">
      <c r="A35" s="8" t="s">
        <v>32</v>
      </c>
      <c r="B35" s="8">
        <v>1107648</v>
      </c>
      <c r="C35" t="s">
        <v>25</v>
      </c>
      <c r="D35" t="s">
        <v>26</v>
      </c>
      <c r="E35" t="s">
        <v>27</v>
      </c>
      <c r="F35">
        <v>2</v>
      </c>
      <c r="G35">
        <v>1</v>
      </c>
      <c r="H35">
        <v>1</v>
      </c>
      <c r="I35">
        <v>810201001</v>
      </c>
      <c r="J35" t="s">
        <v>39</v>
      </c>
      <c r="K35" s="12">
        <v>8817.8182738547202</v>
      </c>
    </row>
    <row r="36" spans="1:11" x14ac:dyDescent="0.25">
      <c r="A36" s="8" t="s">
        <v>32</v>
      </c>
      <c r="B36" s="8">
        <v>1107648</v>
      </c>
      <c r="C36" t="s">
        <v>25</v>
      </c>
      <c r="D36" t="s">
        <v>26</v>
      </c>
      <c r="E36" t="s">
        <v>27</v>
      </c>
      <c r="F36">
        <v>2</v>
      </c>
      <c r="G36">
        <v>1</v>
      </c>
      <c r="H36">
        <v>1</v>
      </c>
      <c r="I36">
        <v>330201009</v>
      </c>
      <c r="J36" t="s">
        <v>41</v>
      </c>
      <c r="K36" s="12">
        <v>1198.925</v>
      </c>
    </row>
    <row r="37" spans="1:11" x14ac:dyDescent="0.25">
      <c r="A37" s="8" t="s">
        <v>32</v>
      </c>
      <c r="B37" s="8">
        <v>1107648</v>
      </c>
      <c r="C37" t="s">
        <v>25</v>
      </c>
      <c r="D37" t="s">
        <v>26</v>
      </c>
      <c r="E37" t="s">
        <v>27</v>
      </c>
      <c r="F37">
        <v>1</v>
      </c>
      <c r="G37">
        <v>1</v>
      </c>
      <c r="H37">
        <v>1</v>
      </c>
      <c r="I37">
        <v>330201001</v>
      </c>
      <c r="J37" t="s">
        <v>42</v>
      </c>
      <c r="K37" s="12">
        <v>2199.6</v>
      </c>
    </row>
    <row r="38" spans="1:11" x14ac:dyDescent="0.25">
      <c r="A38" s="8" t="s">
        <v>43</v>
      </c>
      <c r="B38" s="8">
        <v>1107648</v>
      </c>
      <c r="C38" t="s">
        <v>25</v>
      </c>
      <c r="D38" t="s">
        <v>26</v>
      </c>
      <c r="E38" t="s">
        <v>27</v>
      </c>
      <c r="F38">
        <v>1</v>
      </c>
      <c r="G38">
        <v>1</v>
      </c>
      <c r="H38">
        <v>4</v>
      </c>
      <c r="I38">
        <v>420105001</v>
      </c>
      <c r="J38" t="s">
        <v>7</v>
      </c>
      <c r="K38" s="12">
        <v>4983.241</v>
      </c>
    </row>
    <row r="39" spans="1:11" x14ac:dyDescent="0.25">
      <c r="A39" s="8" t="s">
        <v>43</v>
      </c>
      <c r="B39" s="8">
        <v>1107648</v>
      </c>
      <c r="C39" t="s">
        <v>25</v>
      </c>
      <c r="D39" t="s">
        <v>26</v>
      </c>
      <c r="E39" t="s">
        <v>27</v>
      </c>
      <c r="F39">
        <v>2</v>
      </c>
      <c r="G39">
        <v>1</v>
      </c>
      <c r="H39">
        <v>1</v>
      </c>
      <c r="I39">
        <v>420105001</v>
      </c>
      <c r="J39" t="s">
        <v>7</v>
      </c>
      <c r="K39" s="9">
        <v>17954.346000000001</v>
      </c>
    </row>
    <row r="40" spans="1:11" x14ac:dyDescent="0.25">
      <c r="A40" s="8" t="s">
        <v>43</v>
      </c>
      <c r="B40" s="8">
        <v>1107648</v>
      </c>
      <c r="C40" t="s">
        <v>25</v>
      </c>
      <c r="D40" t="s">
        <v>26</v>
      </c>
      <c r="E40" t="s">
        <v>27</v>
      </c>
      <c r="F40">
        <v>1</v>
      </c>
      <c r="G40">
        <v>1</v>
      </c>
      <c r="H40">
        <v>1</v>
      </c>
      <c r="I40">
        <v>330201003</v>
      </c>
      <c r="J40" t="s">
        <v>36</v>
      </c>
      <c r="K40" s="9">
        <v>2952.1502890173401</v>
      </c>
    </row>
    <row r="41" spans="1:11" x14ac:dyDescent="0.25">
      <c r="A41" s="8" t="s">
        <v>43</v>
      </c>
      <c r="B41" s="8">
        <v>1107648</v>
      </c>
      <c r="C41" t="s">
        <v>25</v>
      </c>
      <c r="D41" t="s">
        <v>26</v>
      </c>
      <c r="E41" t="s">
        <v>27</v>
      </c>
      <c r="F41">
        <v>1</v>
      </c>
      <c r="G41">
        <v>1</v>
      </c>
      <c r="H41">
        <v>4</v>
      </c>
      <c r="I41">
        <v>330201003</v>
      </c>
      <c r="J41" t="s">
        <v>36</v>
      </c>
      <c r="K41" s="9">
        <v>5253.5470000000005</v>
      </c>
    </row>
    <row r="42" spans="1:11" x14ac:dyDescent="0.25">
      <c r="A42" s="8" t="s">
        <v>43</v>
      </c>
      <c r="B42" s="8">
        <v>1107648</v>
      </c>
      <c r="C42" t="s">
        <v>25</v>
      </c>
      <c r="D42" t="s">
        <v>26</v>
      </c>
      <c r="E42" t="s">
        <v>27</v>
      </c>
      <c r="F42">
        <v>2</v>
      </c>
      <c r="G42">
        <v>1</v>
      </c>
      <c r="H42">
        <v>1</v>
      </c>
      <c r="I42">
        <v>330201003</v>
      </c>
      <c r="J42" t="s">
        <v>36</v>
      </c>
      <c r="K42" s="9">
        <v>8274.2467334196699</v>
      </c>
    </row>
    <row r="43" spans="1:11" x14ac:dyDescent="0.25">
      <c r="A43" s="8" t="s">
        <v>43</v>
      </c>
      <c r="B43" s="8">
        <v>1107648</v>
      </c>
      <c r="C43" t="s">
        <v>25</v>
      </c>
      <c r="D43" t="s">
        <v>26</v>
      </c>
      <c r="E43" t="s">
        <v>27</v>
      </c>
      <c r="F43">
        <v>1</v>
      </c>
      <c r="G43">
        <v>1</v>
      </c>
      <c r="H43">
        <v>1</v>
      </c>
      <c r="I43">
        <v>330201001</v>
      </c>
      <c r="J43" t="s">
        <v>42</v>
      </c>
      <c r="K43" s="9">
        <v>1015.2</v>
      </c>
    </row>
    <row r="44" spans="1:11" x14ac:dyDescent="0.25">
      <c r="A44" s="8" t="s">
        <v>43</v>
      </c>
      <c r="B44" s="8">
        <v>1107648</v>
      </c>
      <c r="C44" t="s">
        <v>25</v>
      </c>
      <c r="D44" t="s">
        <v>26</v>
      </c>
      <c r="E44" t="s">
        <v>27</v>
      </c>
      <c r="F44">
        <v>2</v>
      </c>
      <c r="G44">
        <v>1</v>
      </c>
      <c r="H44">
        <v>4</v>
      </c>
      <c r="I44">
        <v>330201001</v>
      </c>
      <c r="J44" t="s">
        <v>42</v>
      </c>
      <c r="K44" s="9">
        <v>3413.1779999999999</v>
      </c>
    </row>
    <row r="45" spans="1:11" x14ac:dyDescent="0.25">
      <c r="A45" s="8" t="s">
        <v>43</v>
      </c>
      <c r="B45" s="8">
        <v>1107648</v>
      </c>
      <c r="C45" t="s">
        <v>25</v>
      </c>
      <c r="D45" t="s">
        <v>26</v>
      </c>
      <c r="E45" t="s">
        <v>27</v>
      </c>
      <c r="F45">
        <v>1</v>
      </c>
      <c r="G45">
        <v>1</v>
      </c>
      <c r="H45">
        <v>1</v>
      </c>
      <c r="I45">
        <v>320101001</v>
      </c>
      <c r="J45" t="s">
        <v>30</v>
      </c>
      <c r="K45" s="9">
        <v>1912.981</v>
      </c>
    </row>
    <row r="46" spans="1:11" ht="14.1" customHeight="1" x14ac:dyDescent="0.25">
      <c r="A46" s="8" t="s">
        <v>43</v>
      </c>
      <c r="B46" s="8">
        <v>1107648</v>
      </c>
      <c r="C46" t="s">
        <v>25</v>
      </c>
      <c r="D46" t="s">
        <v>26</v>
      </c>
      <c r="E46" t="s">
        <v>27</v>
      </c>
      <c r="F46">
        <v>2</v>
      </c>
      <c r="G46">
        <v>1</v>
      </c>
      <c r="H46">
        <v>4</v>
      </c>
      <c r="I46">
        <v>320101001</v>
      </c>
      <c r="J46" t="s">
        <v>30</v>
      </c>
      <c r="K46" s="9">
        <v>1907.2829999999999</v>
      </c>
    </row>
    <row r="47" spans="1:11" x14ac:dyDescent="0.25">
      <c r="A47" s="8" t="s">
        <v>43</v>
      </c>
      <c r="B47" s="8">
        <v>1107648</v>
      </c>
      <c r="C47" t="s">
        <v>25</v>
      </c>
      <c r="D47" t="s">
        <v>26</v>
      </c>
      <c r="E47" t="s">
        <v>27</v>
      </c>
      <c r="F47">
        <v>2</v>
      </c>
      <c r="G47">
        <v>1</v>
      </c>
      <c r="H47">
        <v>1</v>
      </c>
      <c r="I47">
        <v>320101001</v>
      </c>
      <c r="J47" t="s">
        <v>30</v>
      </c>
      <c r="K47" s="9">
        <v>9252.0630000000001</v>
      </c>
    </row>
    <row r="48" spans="1:11" x14ac:dyDescent="0.25">
      <c r="A48" s="8" t="s">
        <v>43</v>
      </c>
      <c r="B48" s="8">
        <v>1107648</v>
      </c>
      <c r="C48" t="s">
        <v>25</v>
      </c>
      <c r="D48" t="s">
        <v>26</v>
      </c>
      <c r="E48" t="s">
        <v>27</v>
      </c>
      <c r="F48">
        <v>1</v>
      </c>
      <c r="G48">
        <v>1</v>
      </c>
      <c r="H48">
        <v>4</v>
      </c>
      <c r="I48">
        <v>310101001</v>
      </c>
      <c r="J48" t="s">
        <v>31</v>
      </c>
      <c r="K48" s="9">
        <v>26818.763999999999</v>
      </c>
    </row>
    <row r="49" spans="1:11" x14ac:dyDescent="0.25">
      <c r="A49" s="8" t="s">
        <v>43</v>
      </c>
      <c r="B49" s="8">
        <v>1107648</v>
      </c>
      <c r="C49" t="s">
        <v>25</v>
      </c>
      <c r="D49" t="s">
        <v>26</v>
      </c>
      <c r="E49" t="s">
        <v>27</v>
      </c>
      <c r="F49">
        <v>2</v>
      </c>
      <c r="G49">
        <v>1</v>
      </c>
      <c r="H49">
        <v>1</v>
      </c>
      <c r="I49">
        <v>310101001</v>
      </c>
      <c r="J49" t="s">
        <v>31</v>
      </c>
      <c r="K49" s="9">
        <v>38768.794999999998</v>
      </c>
    </row>
    <row r="50" spans="1:11" x14ac:dyDescent="0.25">
      <c r="A50" s="8" t="s">
        <v>43</v>
      </c>
      <c r="B50" s="8">
        <v>1107648</v>
      </c>
      <c r="C50" t="s">
        <v>25</v>
      </c>
      <c r="D50" t="s">
        <v>26</v>
      </c>
      <c r="E50" t="s">
        <v>27</v>
      </c>
      <c r="F50">
        <v>1</v>
      </c>
      <c r="G50">
        <v>1</v>
      </c>
      <c r="H50">
        <v>4</v>
      </c>
      <c r="I50">
        <v>810201001</v>
      </c>
      <c r="J50" t="s">
        <v>39</v>
      </c>
      <c r="K50" s="9">
        <v>15180.531000000001</v>
      </c>
    </row>
    <row r="51" spans="1:11" x14ac:dyDescent="0.25">
      <c r="A51" s="8" t="s">
        <v>43</v>
      </c>
      <c r="B51" s="8">
        <v>1107648</v>
      </c>
      <c r="C51" t="s">
        <v>25</v>
      </c>
      <c r="D51" t="s">
        <v>26</v>
      </c>
      <c r="E51" t="s">
        <v>27</v>
      </c>
      <c r="F51">
        <v>2</v>
      </c>
      <c r="G51">
        <v>1</v>
      </c>
      <c r="H51">
        <v>1</v>
      </c>
      <c r="I51">
        <v>810201001</v>
      </c>
      <c r="J51" t="s">
        <v>39</v>
      </c>
      <c r="K51" s="9">
        <v>8915.8187800556807</v>
      </c>
    </row>
    <row r="52" spans="1:11" x14ac:dyDescent="0.25">
      <c r="A52" s="8" t="s">
        <v>43</v>
      </c>
      <c r="B52" s="8">
        <v>1107648</v>
      </c>
      <c r="C52" t="s">
        <v>25</v>
      </c>
      <c r="D52" t="s">
        <v>26</v>
      </c>
      <c r="E52" t="s">
        <v>27</v>
      </c>
      <c r="F52">
        <v>1</v>
      </c>
      <c r="G52">
        <v>1</v>
      </c>
      <c r="H52">
        <v>4</v>
      </c>
      <c r="I52" s="13" t="s">
        <v>44</v>
      </c>
      <c r="J52" t="s">
        <v>41</v>
      </c>
      <c r="K52" s="9">
        <v>10919.855</v>
      </c>
    </row>
    <row r="53" spans="1:11" x14ac:dyDescent="0.25">
      <c r="A53" s="8" t="s">
        <v>43</v>
      </c>
      <c r="B53" s="8">
        <v>1107648</v>
      </c>
      <c r="C53" t="s">
        <v>25</v>
      </c>
      <c r="D53" t="s">
        <v>26</v>
      </c>
      <c r="E53" t="s">
        <v>27</v>
      </c>
      <c r="F53">
        <v>2</v>
      </c>
      <c r="G53">
        <v>1</v>
      </c>
      <c r="H53">
        <v>1</v>
      </c>
      <c r="I53">
        <v>330201009</v>
      </c>
      <c r="J53" t="s">
        <v>41</v>
      </c>
      <c r="K53" s="9">
        <v>7666.1310000000003</v>
      </c>
    </row>
    <row r="54" spans="1:11" x14ac:dyDescent="0.25">
      <c r="A54" s="8" t="s">
        <v>43</v>
      </c>
      <c r="B54" s="8">
        <v>1107648</v>
      </c>
      <c r="C54" t="s">
        <v>25</v>
      </c>
      <c r="D54" t="s">
        <v>26</v>
      </c>
      <c r="E54" t="s">
        <v>27</v>
      </c>
      <c r="F54">
        <v>2</v>
      </c>
      <c r="G54">
        <v>1</v>
      </c>
      <c r="H54">
        <v>1</v>
      </c>
      <c r="I54" s="13" t="s">
        <v>45</v>
      </c>
      <c r="J54" t="s">
        <v>40</v>
      </c>
      <c r="K54" s="9">
        <v>162.64500000000001</v>
      </c>
    </row>
    <row r="55" spans="1:11" x14ac:dyDescent="0.25">
      <c r="A55" s="8" t="s">
        <v>43</v>
      </c>
      <c r="B55" s="8">
        <v>1107648</v>
      </c>
      <c r="C55" t="s">
        <v>25</v>
      </c>
      <c r="D55" t="s">
        <v>26</v>
      </c>
      <c r="E55" t="s">
        <v>27</v>
      </c>
      <c r="F55">
        <v>2</v>
      </c>
      <c r="G55">
        <v>1</v>
      </c>
      <c r="H55">
        <v>1</v>
      </c>
      <c r="I55">
        <v>420102004</v>
      </c>
      <c r="J55" t="s">
        <v>28</v>
      </c>
      <c r="K55" s="9">
        <v>3337.0949999999998</v>
      </c>
    </row>
    <row r="56" spans="1:11" x14ac:dyDescent="0.25">
      <c r="A56" s="8" t="s">
        <v>46</v>
      </c>
      <c r="B56" s="8">
        <v>1107648</v>
      </c>
      <c r="C56" t="s">
        <v>25</v>
      </c>
      <c r="D56" t="s">
        <v>26</v>
      </c>
      <c r="E56" t="s">
        <v>27</v>
      </c>
      <c r="F56">
        <v>1</v>
      </c>
      <c r="G56">
        <v>1</v>
      </c>
      <c r="H56">
        <v>4</v>
      </c>
      <c r="I56">
        <v>420105001</v>
      </c>
      <c r="J56" t="s">
        <v>7</v>
      </c>
      <c r="K56" s="9">
        <v>18945.55</v>
      </c>
    </row>
    <row r="57" spans="1:11" x14ac:dyDescent="0.25">
      <c r="A57" s="8" t="s">
        <v>46</v>
      </c>
      <c r="B57" s="8">
        <v>1107648</v>
      </c>
      <c r="C57" t="s">
        <v>25</v>
      </c>
      <c r="D57" t="s">
        <v>26</v>
      </c>
      <c r="E57" t="s">
        <v>27</v>
      </c>
      <c r="F57">
        <v>2</v>
      </c>
      <c r="G57">
        <v>1</v>
      </c>
      <c r="H57">
        <v>1</v>
      </c>
      <c r="I57">
        <v>420105001</v>
      </c>
      <c r="J57" t="s">
        <v>7</v>
      </c>
      <c r="K57" s="9">
        <v>23358.186000000002</v>
      </c>
    </row>
    <row r="58" spans="1:11" x14ac:dyDescent="0.25">
      <c r="A58" s="8" t="s">
        <v>46</v>
      </c>
      <c r="B58" s="8">
        <v>1107648</v>
      </c>
      <c r="C58" t="s">
        <v>25</v>
      </c>
      <c r="D58" t="s">
        <v>26</v>
      </c>
      <c r="E58" t="s">
        <v>27</v>
      </c>
      <c r="F58">
        <v>1</v>
      </c>
      <c r="G58">
        <v>1</v>
      </c>
      <c r="H58">
        <v>1</v>
      </c>
      <c r="I58">
        <v>330201003</v>
      </c>
      <c r="J58" t="s">
        <v>36</v>
      </c>
      <c r="K58" s="9">
        <v>2940.3352601156098</v>
      </c>
    </row>
    <row r="59" spans="1:11" x14ac:dyDescent="0.25">
      <c r="A59" s="8" t="s">
        <v>46</v>
      </c>
      <c r="B59" s="8">
        <v>1107648</v>
      </c>
      <c r="C59" t="s">
        <v>25</v>
      </c>
      <c r="D59" t="s">
        <v>26</v>
      </c>
      <c r="E59" t="s">
        <v>27</v>
      </c>
      <c r="F59">
        <v>1</v>
      </c>
      <c r="G59">
        <v>1</v>
      </c>
      <c r="H59">
        <v>4</v>
      </c>
      <c r="I59">
        <v>330201003</v>
      </c>
      <c r="J59" t="s">
        <v>36</v>
      </c>
      <c r="K59" s="9">
        <v>4662.6189999999997</v>
      </c>
    </row>
    <row r="60" spans="1:11" x14ac:dyDescent="0.25">
      <c r="A60" s="8" t="s">
        <v>46</v>
      </c>
      <c r="B60" s="8">
        <v>1107648</v>
      </c>
      <c r="C60" t="s">
        <v>25</v>
      </c>
      <c r="D60" t="s">
        <v>26</v>
      </c>
      <c r="E60" t="s">
        <v>27</v>
      </c>
      <c r="F60">
        <v>2</v>
      </c>
      <c r="G60">
        <v>1</v>
      </c>
      <c r="H60">
        <v>1</v>
      </c>
      <c r="I60">
        <v>330201003</v>
      </c>
      <c r="J60" t="s">
        <v>36</v>
      </c>
      <c r="K60" s="9">
        <v>4033.7931446560801</v>
      </c>
    </row>
    <row r="61" spans="1:11" x14ac:dyDescent="0.25">
      <c r="A61" s="8" t="s">
        <v>46</v>
      </c>
      <c r="B61" s="8">
        <v>1107648</v>
      </c>
      <c r="C61" t="s">
        <v>25</v>
      </c>
      <c r="D61" t="s">
        <v>26</v>
      </c>
      <c r="E61" t="s">
        <v>27</v>
      </c>
      <c r="F61">
        <v>1</v>
      </c>
      <c r="G61">
        <v>1</v>
      </c>
      <c r="H61">
        <v>1</v>
      </c>
      <c r="I61">
        <v>330201001</v>
      </c>
      <c r="J61" t="s">
        <v>42</v>
      </c>
      <c r="K61" s="9">
        <v>3316.5</v>
      </c>
    </row>
    <row r="62" spans="1:11" x14ac:dyDescent="0.25">
      <c r="A62" s="8" t="s">
        <v>46</v>
      </c>
      <c r="B62" s="8">
        <v>1107648</v>
      </c>
      <c r="C62" t="s">
        <v>25</v>
      </c>
      <c r="D62" t="s">
        <v>26</v>
      </c>
      <c r="E62" t="s">
        <v>27</v>
      </c>
      <c r="F62">
        <v>1</v>
      </c>
      <c r="G62">
        <v>1</v>
      </c>
      <c r="H62">
        <v>4</v>
      </c>
      <c r="I62">
        <v>310101001</v>
      </c>
      <c r="J62" t="s">
        <v>31</v>
      </c>
      <c r="K62" s="9">
        <v>38607.279999999999</v>
      </c>
    </row>
    <row r="63" spans="1:11" x14ac:dyDescent="0.25">
      <c r="A63" s="8" t="s">
        <v>46</v>
      </c>
      <c r="B63" s="8">
        <v>1107648</v>
      </c>
      <c r="C63" t="s">
        <v>25</v>
      </c>
      <c r="D63" t="s">
        <v>26</v>
      </c>
      <c r="E63" t="s">
        <v>27</v>
      </c>
      <c r="F63">
        <v>2</v>
      </c>
      <c r="G63">
        <v>1</v>
      </c>
      <c r="H63">
        <v>1</v>
      </c>
      <c r="I63">
        <v>310101001</v>
      </c>
      <c r="J63" t="s">
        <v>31</v>
      </c>
      <c r="K63" s="9">
        <v>27526.626</v>
      </c>
    </row>
    <row r="64" spans="1:11" x14ac:dyDescent="0.25">
      <c r="A64" s="8" t="s">
        <v>46</v>
      </c>
      <c r="B64" s="8">
        <v>1107648</v>
      </c>
      <c r="C64" t="s">
        <v>25</v>
      </c>
      <c r="D64" t="s">
        <v>26</v>
      </c>
      <c r="E64" t="s">
        <v>27</v>
      </c>
      <c r="F64">
        <v>2</v>
      </c>
      <c r="G64">
        <v>1</v>
      </c>
      <c r="H64">
        <v>1</v>
      </c>
      <c r="I64">
        <v>810201001</v>
      </c>
      <c r="J64" t="s">
        <v>39</v>
      </c>
      <c r="K64" s="9">
        <v>7527.5120222728401</v>
      </c>
    </row>
    <row r="65" spans="1:11" x14ac:dyDescent="0.25">
      <c r="A65" s="8" t="s">
        <v>46</v>
      </c>
      <c r="B65" s="8">
        <v>1107648</v>
      </c>
      <c r="C65" t="s">
        <v>25</v>
      </c>
      <c r="D65" t="s">
        <v>26</v>
      </c>
      <c r="E65" t="s">
        <v>27</v>
      </c>
      <c r="F65">
        <v>2</v>
      </c>
      <c r="G65">
        <v>1</v>
      </c>
      <c r="H65">
        <v>1</v>
      </c>
      <c r="I65">
        <v>330201009</v>
      </c>
      <c r="J65" t="s">
        <v>41</v>
      </c>
      <c r="K65" s="9">
        <v>5382.6980000000003</v>
      </c>
    </row>
    <row r="66" spans="1:11" x14ac:dyDescent="0.25">
      <c r="A66" s="8" t="s">
        <v>46</v>
      </c>
      <c r="B66" s="8">
        <v>1107648</v>
      </c>
      <c r="C66" t="s">
        <v>25</v>
      </c>
      <c r="D66" t="s">
        <v>26</v>
      </c>
      <c r="E66" t="s">
        <v>27</v>
      </c>
      <c r="F66">
        <v>2</v>
      </c>
      <c r="G66">
        <v>1</v>
      </c>
      <c r="H66">
        <v>1</v>
      </c>
      <c r="I66" s="13" t="s">
        <v>45</v>
      </c>
      <c r="J66" t="s">
        <v>40</v>
      </c>
      <c r="K66" s="9">
        <v>102.51</v>
      </c>
    </row>
    <row r="67" spans="1:11" x14ac:dyDescent="0.25">
      <c r="A67" s="8" t="s">
        <v>46</v>
      </c>
      <c r="B67" s="8">
        <v>1107648</v>
      </c>
      <c r="C67" t="s">
        <v>25</v>
      </c>
      <c r="D67" t="s">
        <v>26</v>
      </c>
      <c r="E67" t="s">
        <v>27</v>
      </c>
      <c r="F67">
        <v>2</v>
      </c>
      <c r="G67">
        <v>1</v>
      </c>
      <c r="H67">
        <v>1</v>
      </c>
      <c r="I67">
        <v>420102004</v>
      </c>
      <c r="J67" t="s">
        <v>28</v>
      </c>
      <c r="K67" s="9">
        <v>977.32600000000002</v>
      </c>
    </row>
    <row r="68" spans="1:11" x14ac:dyDescent="0.25">
      <c r="A68" s="8" t="s">
        <v>47</v>
      </c>
      <c r="B68" s="8">
        <v>1107648</v>
      </c>
      <c r="C68" t="s">
        <v>25</v>
      </c>
      <c r="D68" t="s">
        <v>26</v>
      </c>
      <c r="E68" t="s">
        <v>27</v>
      </c>
      <c r="F68">
        <v>1</v>
      </c>
      <c r="G68">
        <v>1</v>
      </c>
      <c r="H68">
        <v>4</v>
      </c>
      <c r="I68">
        <v>420105001</v>
      </c>
      <c r="J68" t="s">
        <v>7</v>
      </c>
      <c r="K68" s="9">
        <v>14516.698</v>
      </c>
    </row>
    <row r="69" spans="1:11" x14ac:dyDescent="0.25">
      <c r="A69" s="8" t="s">
        <v>47</v>
      </c>
      <c r="B69" s="8">
        <v>1107648</v>
      </c>
      <c r="C69" t="s">
        <v>25</v>
      </c>
      <c r="D69" t="s">
        <v>26</v>
      </c>
      <c r="E69" t="s">
        <v>27</v>
      </c>
      <c r="F69">
        <v>2</v>
      </c>
      <c r="G69">
        <v>1</v>
      </c>
      <c r="H69">
        <v>1</v>
      </c>
      <c r="I69">
        <v>420105001</v>
      </c>
      <c r="J69" t="s">
        <v>7</v>
      </c>
      <c r="K69" s="9">
        <v>13356.342000000001</v>
      </c>
    </row>
    <row r="70" spans="1:11" x14ac:dyDescent="0.25">
      <c r="A70" s="8" t="s">
        <v>47</v>
      </c>
      <c r="B70" s="8">
        <v>1107648</v>
      </c>
      <c r="C70" t="s">
        <v>25</v>
      </c>
      <c r="D70" t="s">
        <v>26</v>
      </c>
      <c r="E70" t="s">
        <v>27</v>
      </c>
      <c r="F70">
        <v>1</v>
      </c>
      <c r="G70">
        <v>1</v>
      </c>
      <c r="H70">
        <v>1</v>
      </c>
      <c r="I70">
        <v>330201003</v>
      </c>
      <c r="J70" t="s">
        <v>36</v>
      </c>
      <c r="K70" s="9">
        <v>2920.4280173410398</v>
      </c>
    </row>
    <row r="71" spans="1:11" x14ac:dyDescent="0.25">
      <c r="A71" s="8" t="s">
        <v>47</v>
      </c>
      <c r="B71" s="8">
        <v>1107648</v>
      </c>
      <c r="C71" t="s">
        <v>25</v>
      </c>
      <c r="D71" t="s">
        <v>26</v>
      </c>
      <c r="E71" t="s">
        <v>27</v>
      </c>
      <c r="F71">
        <v>1</v>
      </c>
      <c r="G71">
        <v>1</v>
      </c>
      <c r="H71">
        <v>4</v>
      </c>
      <c r="I71">
        <v>330201003</v>
      </c>
      <c r="J71" t="s">
        <v>36</v>
      </c>
      <c r="K71" s="9">
        <v>4541.2370000000001</v>
      </c>
    </row>
    <row r="72" spans="1:11" x14ac:dyDescent="0.25">
      <c r="A72" s="8" t="s">
        <v>47</v>
      </c>
      <c r="B72" s="8">
        <v>1107648</v>
      </c>
      <c r="C72" t="s">
        <v>25</v>
      </c>
      <c r="D72" t="s">
        <v>26</v>
      </c>
      <c r="E72" t="s">
        <v>27</v>
      </c>
      <c r="F72">
        <v>2</v>
      </c>
      <c r="G72">
        <v>1</v>
      </c>
      <c r="H72">
        <v>1</v>
      </c>
      <c r="I72">
        <v>330201003</v>
      </c>
      <c r="J72" t="s">
        <v>36</v>
      </c>
      <c r="K72" s="9">
        <v>5657.4863809132703</v>
      </c>
    </row>
    <row r="73" spans="1:11" x14ac:dyDescent="0.25">
      <c r="A73" s="8" t="s">
        <v>47</v>
      </c>
      <c r="B73" s="8">
        <v>1107648</v>
      </c>
      <c r="C73" t="s">
        <v>25</v>
      </c>
      <c r="D73" t="s">
        <v>26</v>
      </c>
      <c r="E73" t="s">
        <v>27</v>
      </c>
      <c r="F73">
        <v>1</v>
      </c>
      <c r="G73">
        <v>1</v>
      </c>
      <c r="H73">
        <v>1</v>
      </c>
      <c r="I73">
        <v>330201001</v>
      </c>
      <c r="J73" t="s">
        <v>42</v>
      </c>
      <c r="K73" s="9">
        <v>1701.9</v>
      </c>
    </row>
    <row r="74" spans="1:11" x14ac:dyDescent="0.25">
      <c r="A74" s="8" t="s">
        <v>47</v>
      </c>
      <c r="B74" s="8">
        <v>1107648</v>
      </c>
      <c r="C74" t="s">
        <v>25</v>
      </c>
      <c r="D74" t="s">
        <v>26</v>
      </c>
      <c r="E74" t="s">
        <v>27</v>
      </c>
      <c r="F74">
        <v>1</v>
      </c>
      <c r="G74">
        <v>1</v>
      </c>
      <c r="H74">
        <v>4</v>
      </c>
      <c r="I74">
        <v>310101001</v>
      </c>
      <c r="J74" t="s">
        <v>31</v>
      </c>
      <c r="K74" s="9">
        <v>14830.114</v>
      </c>
    </row>
    <row r="75" spans="1:11" x14ac:dyDescent="0.25">
      <c r="A75" s="8" t="s">
        <v>47</v>
      </c>
      <c r="B75" s="8">
        <v>1107648</v>
      </c>
      <c r="C75" t="s">
        <v>25</v>
      </c>
      <c r="D75" t="s">
        <v>26</v>
      </c>
      <c r="E75" t="s">
        <v>27</v>
      </c>
      <c r="F75">
        <v>2</v>
      </c>
      <c r="G75">
        <v>1</v>
      </c>
      <c r="H75">
        <v>1</v>
      </c>
      <c r="I75">
        <v>310101001</v>
      </c>
      <c r="J75" t="s">
        <v>31</v>
      </c>
      <c r="K75" s="9">
        <v>14507.748</v>
      </c>
    </row>
    <row r="76" spans="1:11" x14ac:dyDescent="0.25">
      <c r="A76" s="8" t="s">
        <v>47</v>
      </c>
      <c r="B76" s="8">
        <v>1107648</v>
      </c>
      <c r="C76" t="s">
        <v>25</v>
      </c>
      <c r="D76" t="s">
        <v>26</v>
      </c>
      <c r="E76" t="s">
        <v>27</v>
      </c>
      <c r="F76">
        <v>2</v>
      </c>
      <c r="G76">
        <v>1</v>
      </c>
      <c r="H76">
        <v>1</v>
      </c>
      <c r="I76">
        <v>810201001</v>
      </c>
      <c r="J76" t="s">
        <v>39</v>
      </c>
      <c r="K76" s="9">
        <v>6749.9114148316903</v>
      </c>
    </row>
    <row r="77" spans="1:11" x14ac:dyDescent="0.25">
      <c r="A77" s="8" t="s">
        <v>47</v>
      </c>
      <c r="B77" s="8">
        <v>1107648</v>
      </c>
      <c r="C77" t="s">
        <v>25</v>
      </c>
      <c r="D77" t="s">
        <v>26</v>
      </c>
      <c r="E77" t="s">
        <v>27</v>
      </c>
      <c r="F77">
        <v>2</v>
      </c>
      <c r="G77">
        <v>1</v>
      </c>
      <c r="H77">
        <v>1</v>
      </c>
      <c r="I77">
        <v>330201009</v>
      </c>
      <c r="J77" t="s">
        <v>41</v>
      </c>
      <c r="K77" s="9">
        <v>1845.857</v>
      </c>
    </row>
    <row r="78" spans="1:11" x14ac:dyDescent="0.25">
      <c r="A78" s="8" t="s">
        <v>47</v>
      </c>
      <c r="B78" s="8">
        <v>1107648</v>
      </c>
      <c r="C78" t="s">
        <v>25</v>
      </c>
      <c r="D78" t="s">
        <v>26</v>
      </c>
      <c r="E78" t="s">
        <v>27</v>
      </c>
      <c r="F78">
        <v>2</v>
      </c>
      <c r="G78">
        <v>1</v>
      </c>
      <c r="H78">
        <v>1</v>
      </c>
      <c r="I78">
        <v>420102004</v>
      </c>
      <c r="J78" t="s">
        <v>28</v>
      </c>
      <c r="K78" s="9">
        <v>3971.3</v>
      </c>
    </row>
    <row r="79" spans="1:11" x14ac:dyDescent="0.25">
      <c r="A79" s="8" t="s">
        <v>47</v>
      </c>
      <c r="B79" s="8">
        <v>1107648</v>
      </c>
      <c r="C79" t="s">
        <v>25</v>
      </c>
      <c r="D79" t="s">
        <v>26</v>
      </c>
      <c r="E79" t="s">
        <v>27</v>
      </c>
      <c r="F79">
        <v>1</v>
      </c>
      <c r="G79">
        <v>1</v>
      </c>
      <c r="H79">
        <v>4</v>
      </c>
      <c r="I79">
        <v>810201001</v>
      </c>
      <c r="J79" t="s">
        <v>39</v>
      </c>
      <c r="K79" s="9">
        <v>13247.154</v>
      </c>
    </row>
    <row r="80" spans="1:11" x14ac:dyDescent="0.25">
      <c r="A80" s="8" t="s">
        <v>47</v>
      </c>
      <c r="B80" s="8">
        <v>1107648</v>
      </c>
      <c r="C80" t="s">
        <v>25</v>
      </c>
      <c r="D80" t="s">
        <v>26</v>
      </c>
      <c r="E80" t="s">
        <v>27</v>
      </c>
      <c r="F80">
        <v>1</v>
      </c>
      <c r="G80">
        <v>1</v>
      </c>
      <c r="H80">
        <v>4</v>
      </c>
      <c r="I80" s="13" t="s">
        <v>44</v>
      </c>
      <c r="J80" t="s">
        <v>41</v>
      </c>
      <c r="K80" s="9">
        <v>13980.177</v>
      </c>
    </row>
    <row r="81" spans="1:17" x14ac:dyDescent="0.25">
      <c r="A81" s="8" t="s">
        <v>47</v>
      </c>
      <c r="B81" s="8">
        <v>1107648</v>
      </c>
      <c r="C81" t="s">
        <v>25</v>
      </c>
      <c r="D81" t="s">
        <v>26</v>
      </c>
      <c r="E81" t="s">
        <v>27</v>
      </c>
      <c r="F81">
        <v>2</v>
      </c>
      <c r="G81">
        <v>1</v>
      </c>
      <c r="H81">
        <v>4</v>
      </c>
      <c r="I81">
        <v>330201001</v>
      </c>
      <c r="J81" t="s">
        <v>42</v>
      </c>
      <c r="K81" s="9">
        <v>3754.4160000000002</v>
      </c>
    </row>
    <row r="82" spans="1:17" x14ac:dyDescent="0.25">
      <c r="A82" s="8" t="s">
        <v>48</v>
      </c>
      <c r="B82" s="8">
        <v>1107648</v>
      </c>
      <c r="C82" t="s">
        <v>25</v>
      </c>
      <c r="D82" t="s">
        <v>26</v>
      </c>
      <c r="E82" t="s">
        <v>27</v>
      </c>
      <c r="F82">
        <v>1</v>
      </c>
      <c r="G82">
        <v>1</v>
      </c>
      <c r="H82">
        <v>4</v>
      </c>
      <c r="I82">
        <v>420105001</v>
      </c>
      <c r="J82" t="s">
        <v>7</v>
      </c>
      <c r="K82" s="9">
        <v>7974.66</v>
      </c>
    </row>
    <row r="83" spans="1:17" x14ac:dyDescent="0.25">
      <c r="A83" s="8" t="s">
        <v>48</v>
      </c>
      <c r="B83" s="8">
        <v>1107648</v>
      </c>
      <c r="C83" t="s">
        <v>25</v>
      </c>
      <c r="D83" t="s">
        <v>26</v>
      </c>
      <c r="E83" t="s">
        <v>27</v>
      </c>
      <c r="F83">
        <v>2</v>
      </c>
      <c r="G83">
        <v>1</v>
      </c>
      <c r="H83">
        <v>1</v>
      </c>
      <c r="I83">
        <v>420105001</v>
      </c>
      <c r="J83" t="s">
        <v>7</v>
      </c>
      <c r="K83" s="9">
        <v>13943.359</v>
      </c>
      <c r="L83" s="14"/>
    </row>
    <row r="84" spans="1:17" x14ac:dyDescent="0.25">
      <c r="A84" s="8" t="s">
        <v>48</v>
      </c>
      <c r="B84" s="8">
        <v>1107648</v>
      </c>
      <c r="C84" t="s">
        <v>25</v>
      </c>
      <c r="D84" t="s">
        <v>26</v>
      </c>
      <c r="E84" t="s">
        <v>27</v>
      </c>
      <c r="F84">
        <v>2</v>
      </c>
      <c r="G84">
        <v>1</v>
      </c>
      <c r="H84">
        <v>1</v>
      </c>
      <c r="I84">
        <v>420102004</v>
      </c>
      <c r="J84" t="s">
        <v>28</v>
      </c>
      <c r="K84" s="9">
        <v>40.548000000000002</v>
      </c>
      <c r="L84" s="14"/>
      <c r="P84" t="s">
        <v>51</v>
      </c>
    </row>
    <row r="85" spans="1:17" x14ac:dyDescent="0.25">
      <c r="A85" s="8" t="s">
        <v>48</v>
      </c>
      <c r="B85" s="8">
        <v>1107648</v>
      </c>
      <c r="C85" t="s">
        <v>25</v>
      </c>
      <c r="D85" t="s">
        <v>26</v>
      </c>
      <c r="E85" t="s">
        <v>27</v>
      </c>
      <c r="F85">
        <v>1</v>
      </c>
      <c r="G85">
        <v>1</v>
      </c>
      <c r="H85">
        <v>4</v>
      </c>
      <c r="I85">
        <v>310101001</v>
      </c>
      <c r="J85" t="s">
        <v>31</v>
      </c>
      <c r="K85" s="9">
        <v>29753.543999999998</v>
      </c>
      <c r="L85" s="14"/>
    </row>
    <row r="86" spans="1:17" x14ac:dyDescent="0.25">
      <c r="A86" s="8" t="s">
        <v>48</v>
      </c>
      <c r="B86" s="8">
        <v>1107648</v>
      </c>
      <c r="C86" t="s">
        <v>25</v>
      </c>
      <c r="D86" t="s">
        <v>26</v>
      </c>
      <c r="E86" t="s">
        <v>27</v>
      </c>
      <c r="F86">
        <v>2</v>
      </c>
      <c r="G86">
        <v>1</v>
      </c>
      <c r="H86">
        <v>1</v>
      </c>
      <c r="I86">
        <v>310101001</v>
      </c>
      <c r="J86" t="s">
        <v>31</v>
      </c>
      <c r="K86" s="9">
        <v>34399.985000000001</v>
      </c>
      <c r="L86" s="14"/>
      <c r="P86" t="s">
        <v>49</v>
      </c>
      <c r="Q86" t="s">
        <v>50</v>
      </c>
    </row>
    <row r="87" spans="1:17" x14ac:dyDescent="0.25">
      <c r="A87" s="8" t="s">
        <v>48</v>
      </c>
      <c r="B87" s="8">
        <v>1107648</v>
      </c>
      <c r="C87" t="s">
        <v>25</v>
      </c>
      <c r="D87" t="s">
        <v>26</v>
      </c>
      <c r="E87" t="s">
        <v>27</v>
      </c>
      <c r="F87">
        <v>1</v>
      </c>
      <c r="G87">
        <v>1</v>
      </c>
      <c r="H87">
        <v>1</v>
      </c>
      <c r="I87">
        <v>330201003</v>
      </c>
      <c r="J87" t="s">
        <v>36</v>
      </c>
      <c r="K87" s="9">
        <v>2276.6936416184972</v>
      </c>
      <c r="L87" s="14"/>
    </row>
    <row r="88" spans="1:17" x14ac:dyDescent="0.25">
      <c r="A88" s="8" t="s">
        <v>48</v>
      </c>
      <c r="B88" s="8">
        <v>1107648</v>
      </c>
      <c r="C88" t="s">
        <v>25</v>
      </c>
      <c r="D88" t="s">
        <v>26</v>
      </c>
      <c r="E88" t="s">
        <v>27</v>
      </c>
      <c r="F88">
        <v>1</v>
      </c>
      <c r="G88">
        <v>1</v>
      </c>
      <c r="H88">
        <v>4</v>
      </c>
      <c r="I88">
        <v>330201003</v>
      </c>
      <c r="J88" t="s">
        <v>36</v>
      </c>
      <c r="K88" s="9">
        <v>5117.4969999999994</v>
      </c>
      <c r="L88" s="14"/>
    </row>
    <row r="89" spans="1:17" x14ac:dyDescent="0.25">
      <c r="A89" s="8" t="s">
        <v>48</v>
      </c>
      <c r="B89" s="8">
        <v>1107648</v>
      </c>
      <c r="C89" t="s">
        <v>25</v>
      </c>
      <c r="D89" t="s">
        <v>26</v>
      </c>
      <c r="E89" t="s">
        <v>27</v>
      </c>
      <c r="F89">
        <v>2</v>
      </c>
      <c r="G89">
        <v>1</v>
      </c>
      <c r="H89">
        <v>1</v>
      </c>
      <c r="I89">
        <v>330201003</v>
      </c>
      <c r="J89" t="s">
        <v>36</v>
      </c>
      <c r="K89" s="9">
        <v>6643.9030000000002</v>
      </c>
      <c r="L89" s="9"/>
    </row>
    <row r="90" spans="1:17" x14ac:dyDescent="0.25">
      <c r="A90" s="8" t="s">
        <v>48</v>
      </c>
      <c r="B90" s="8">
        <v>1107648</v>
      </c>
      <c r="C90" t="s">
        <v>25</v>
      </c>
      <c r="D90" t="s">
        <v>26</v>
      </c>
      <c r="E90" t="s">
        <v>27</v>
      </c>
      <c r="F90">
        <v>1</v>
      </c>
      <c r="G90">
        <v>1</v>
      </c>
      <c r="H90">
        <v>1</v>
      </c>
      <c r="I90">
        <v>330201001</v>
      </c>
      <c r="J90" t="s">
        <v>42</v>
      </c>
      <c r="K90" s="9">
        <v>2783.2</v>
      </c>
      <c r="L90" s="14"/>
    </row>
    <row r="91" spans="1:17" x14ac:dyDescent="0.25">
      <c r="A91" s="8" t="s">
        <v>48</v>
      </c>
      <c r="B91" s="8">
        <v>1107648</v>
      </c>
      <c r="C91" t="s">
        <v>25</v>
      </c>
      <c r="D91" t="s">
        <v>26</v>
      </c>
      <c r="E91" t="s">
        <v>27</v>
      </c>
      <c r="F91">
        <v>2</v>
      </c>
      <c r="G91">
        <v>1</v>
      </c>
      <c r="H91">
        <v>4</v>
      </c>
      <c r="I91">
        <v>330201001</v>
      </c>
      <c r="J91" t="s">
        <v>42</v>
      </c>
      <c r="K91" s="9">
        <v>3582.4140000000002</v>
      </c>
      <c r="L91" s="14"/>
    </row>
    <row r="92" spans="1:17" x14ac:dyDescent="0.25">
      <c r="A92" s="8" t="s">
        <v>48</v>
      </c>
      <c r="B92" s="8">
        <v>1107648</v>
      </c>
      <c r="C92" t="s">
        <v>25</v>
      </c>
      <c r="D92" t="s">
        <v>26</v>
      </c>
      <c r="E92" t="s">
        <v>27</v>
      </c>
      <c r="F92">
        <v>2</v>
      </c>
      <c r="G92">
        <v>1</v>
      </c>
      <c r="H92">
        <v>1</v>
      </c>
      <c r="I92">
        <v>810201001</v>
      </c>
      <c r="J92" t="s">
        <v>39</v>
      </c>
      <c r="K92" s="9">
        <v>8444.3430000000008</v>
      </c>
      <c r="L92" s="9"/>
    </row>
    <row r="93" spans="1:17" x14ac:dyDescent="0.25">
      <c r="A93" s="8" t="s">
        <v>48</v>
      </c>
      <c r="B93" s="8">
        <v>1107648</v>
      </c>
      <c r="C93" t="s">
        <v>25</v>
      </c>
      <c r="D93" t="s">
        <v>26</v>
      </c>
      <c r="E93" t="s">
        <v>27</v>
      </c>
      <c r="F93">
        <v>2</v>
      </c>
      <c r="G93">
        <v>1</v>
      </c>
      <c r="H93">
        <v>1</v>
      </c>
      <c r="I93">
        <v>330201009</v>
      </c>
      <c r="J93" t="s">
        <v>41</v>
      </c>
      <c r="K93" s="9">
        <v>3525.797</v>
      </c>
      <c r="L93" s="14"/>
    </row>
    <row r="94" spans="1:17" x14ac:dyDescent="0.25">
      <c r="A94" s="8" t="s">
        <v>52</v>
      </c>
      <c r="B94" s="8">
        <v>1107648</v>
      </c>
      <c r="C94" t="s">
        <v>25</v>
      </c>
      <c r="D94" t="s">
        <v>26</v>
      </c>
      <c r="E94" t="s">
        <v>27</v>
      </c>
      <c r="F94">
        <v>1</v>
      </c>
      <c r="G94">
        <v>1</v>
      </c>
      <c r="H94">
        <v>4</v>
      </c>
      <c r="I94">
        <v>420105001</v>
      </c>
      <c r="J94" t="s">
        <v>7</v>
      </c>
      <c r="K94" s="9">
        <v>17071.900999999998</v>
      </c>
      <c r="L94" s="14"/>
    </row>
    <row r="95" spans="1:17" x14ac:dyDescent="0.25">
      <c r="A95" s="8" t="s">
        <v>52</v>
      </c>
      <c r="B95" s="8">
        <v>1107648</v>
      </c>
      <c r="C95" t="s">
        <v>25</v>
      </c>
      <c r="D95" t="s">
        <v>26</v>
      </c>
      <c r="E95" t="s">
        <v>27</v>
      </c>
      <c r="F95">
        <v>2</v>
      </c>
      <c r="G95">
        <v>1</v>
      </c>
      <c r="H95">
        <v>1</v>
      </c>
      <c r="I95">
        <v>420105001</v>
      </c>
      <c r="J95" t="s">
        <v>7</v>
      </c>
      <c r="K95" s="9">
        <v>12257.978999999999</v>
      </c>
      <c r="L95" s="14"/>
    </row>
    <row r="96" spans="1:17" x14ac:dyDescent="0.25">
      <c r="A96" s="8" t="s">
        <v>52</v>
      </c>
      <c r="B96" s="8">
        <v>1107648</v>
      </c>
      <c r="C96" t="s">
        <v>25</v>
      </c>
      <c r="D96" t="s">
        <v>26</v>
      </c>
      <c r="E96" t="s">
        <v>27</v>
      </c>
      <c r="F96">
        <v>1</v>
      </c>
      <c r="G96">
        <v>1</v>
      </c>
      <c r="H96">
        <v>4</v>
      </c>
      <c r="I96">
        <v>320101001</v>
      </c>
      <c r="J96" t="s">
        <v>30</v>
      </c>
      <c r="K96" s="9">
        <v>28895.012999999999</v>
      </c>
      <c r="L96" s="14"/>
    </row>
    <row r="97" spans="1:12" x14ac:dyDescent="0.25">
      <c r="A97" s="8" t="s">
        <v>52</v>
      </c>
      <c r="B97" s="8">
        <v>1107648</v>
      </c>
      <c r="C97" t="s">
        <v>25</v>
      </c>
      <c r="D97" t="s">
        <v>26</v>
      </c>
      <c r="E97" t="s">
        <v>27</v>
      </c>
      <c r="F97">
        <v>2</v>
      </c>
      <c r="G97">
        <v>1</v>
      </c>
      <c r="H97">
        <v>1</v>
      </c>
      <c r="I97">
        <v>320101001</v>
      </c>
      <c r="J97" t="s">
        <v>30</v>
      </c>
      <c r="K97" s="9">
        <v>17869.3</v>
      </c>
      <c r="L97" s="14"/>
    </row>
    <row r="98" spans="1:12" x14ac:dyDescent="0.25">
      <c r="A98" s="8" t="s">
        <v>52</v>
      </c>
      <c r="B98" s="8">
        <v>1107648</v>
      </c>
      <c r="C98" t="s">
        <v>25</v>
      </c>
      <c r="D98" t="s">
        <v>26</v>
      </c>
      <c r="E98" t="s">
        <v>27</v>
      </c>
      <c r="F98">
        <v>1</v>
      </c>
      <c r="G98">
        <v>1</v>
      </c>
      <c r="H98">
        <v>4</v>
      </c>
      <c r="I98">
        <v>810201001</v>
      </c>
      <c r="J98" t="s">
        <v>39</v>
      </c>
      <c r="K98" s="9">
        <v>19581.463</v>
      </c>
      <c r="L98" s="14"/>
    </row>
    <row r="99" spans="1:12" x14ac:dyDescent="0.25">
      <c r="A99" s="8" t="s">
        <v>52</v>
      </c>
      <c r="B99" s="8">
        <v>1107648</v>
      </c>
      <c r="C99" t="s">
        <v>25</v>
      </c>
      <c r="D99" t="s">
        <v>26</v>
      </c>
      <c r="E99" t="s">
        <v>27</v>
      </c>
      <c r="F99">
        <v>2</v>
      </c>
      <c r="G99">
        <v>1</v>
      </c>
      <c r="H99">
        <v>1</v>
      </c>
      <c r="I99">
        <v>810201001</v>
      </c>
      <c r="J99" t="s">
        <v>39</v>
      </c>
      <c r="K99" s="9">
        <v>6806.3401670463172</v>
      </c>
      <c r="L99" s="14"/>
    </row>
    <row r="100" spans="1:12" x14ac:dyDescent="0.25">
      <c r="A100" s="8" t="s">
        <v>52</v>
      </c>
      <c r="B100" s="8">
        <v>1107648</v>
      </c>
      <c r="C100" t="s">
        <v>25</v>
      </c>
      <c r="D100" t="s">
        <v>26</v>
      </c>
      <c r="E100" t="s">
        <v>27</v>
      </c>
      <c r="F100">
        <v>1</v>
      </c>
      <c r="G100">
        <v>1</v>
      </c>
      <c r="H100">
        <v>4</v>
      </c>
      <c r="I100">
        <v>310101001</v>
      </c>
      <c r="J100" t="s">
        <v>31</v>
      </c>
      <c r="K100" s="9">
        <v>37466.574999999997</v>
      </c>
      <c r="L100" s="14"/>
    </row>
    <row r="101" spans="1:12" x14ac:dyDescent="0.25">
      <c r="A101" s="8" t="s">
        <v>52</v>
      </c>
      <c r="B101" s="8">
        <v>1107648</v>
      </c>
      <c r="C101" t="s">
        <v>25</v>
      </c>
      <c r="D101" t="s">
        <v>26</v>
      </c>
      <c r="E101" t="s">
        <v>27</v>
      </c>
      <c r="F101">
        <v>2</v>
      </c>
      <c r="G101">
        <v>1</v>
      </c>
      <c r="H101">
        <v>1</v>
      </c>
      <c r="I101">
        <v>310101001</v>
      </c>
      <c r="J101" t="s">
        <v>31</v>
      </c>
      <c r="K101" s="9">
        <v>25492.401000000002</v>
      </c>
      <c r="L101" s="14"/>
    </row>
    <row r="102" spans="1:12" x14ac:dyDescent="0.25">
      <c r="A102" s="8" t="s">
        <v>52</v>
      </c>
      <c r="B102" s="8">
        <v>1107648</v>
      </c>
      <c r="C102" t="s">
        <v>25</v>
      </c>
      <c r="D102" t="s">
        <v>26</v>
      </c>
      <c r="E102" t="s">
        <v>27</v>
      </c>
      <c r="F102">
        <v>1</v>
      </c>
      <c r="G102">
        <v>1</v>
      </c>
      <c r="H102">
        <v>4</v>
      </c>
      <c r="I102">
        <v>330201003</v>
      </c>
      <c r="J102" t="s">
        <v>36</v>
      </c>
      <c r="K102" s="12">
        <v>2387.192</v>
      </c>
      <c r="L102" s="14"/>
    </row>
    <row r="103" spans="1:12" x14ac:dyDescent="0.25">
      <c r="A103" s="8" t="s">
        <v>52</v>
      </c>
      <c r="B103" s="8">
        <v>1107648</v>
      </c>
      <c r="C103" t="s">
        <v>25</v>
      </c>
      <c r="D103" t="s">
        <v>26</v>
      </c>
      <c r="E103" t="s">
        <v>27</v>
      </c>
      <c r="F103">
        <v>2</v>
      </c>
      <c r="G103">
        <v>1</v>
      </c>
      <c r="H103">
        <v>1</v>
      </c>
      <c r="I103">
        <v>330201003</v>
      </c>
      <c r="J103" t="s">
        <v>36</v>
      </c>
      <c r="K103" s="15">
        <v>7140.4644783684471</v>
      </c>
      <c r="L103" s="14"/>
    </row>
    <row r="104" spans="1:12" x14ac:dyDescent="0.25">
      <c r="A104" s="16" t="s">
        <v>52</v>
      </c>
      <c r="B104" s="16">
        <v>1107648</v>
      </c>
      <c r="C104" s="17" t="s">
        <v>25</v>
      </c>
      <c r="D104" s="17" t="s">
        <v>26</v>
      </c>
      <c r="E104" s="17" t="s">
        <v>27</v>
      </c>
      <c r="F104" s="17">
        <v>1</v>
      </c>
      <c r="G104" s="17">
        <v>1</v>
      </c>
      <c r="H104" s="17">
        <v>1</v>
      </c>
      <c r="I104" s="17">
        <v>330201003</v>
      </c>
      <c r="J104" s="17" t="s">
        <v>36</v>
      </c>
      <c r="K104" s="15">
        <v>1681.3641618497111</v>
      </c>
      <c r="L104" s="14"/>
    </row>
    <row r="105" spans="1:12" x14ac:dyDescent="0.25">
      <c r="A105" s="8" t="s">
        <v>52</v>
      </c>
      <c r="B105" s="8">
        <v>1107648</v>
      </c>
      <c r="C105" t="s">
        <v>25</v>
      </c>
      <c r="D105" t="s">
        <v>26</v>
      </c>
      <c r="E105" t="s">
        <v>27</v>
      </c>
      <c r="F105">
        <v>1</v>
      </c>
      <c r="G105">
        <v>1</v>
      </c>
      <c r="H105">
        <v>1</v>
      </c>
      <c r="I105">
        <v>330201001</v>
      </c>
      <c r="J105" t="s">
        <v>42</v>
      </c>
      <c r="K105" s="9">
        <v>2025.8</v>
      </c>
      <c r="L105" s="14"/>
    </row>
    <row r="106" spans="1:12" x14ac:dyDescent="0.25">
      <c r="A106" s="8" t="s">
        <v>52</v>
      </c>
      <c r="B106" s="8">
        <v>1107648</v>
      </c>
      <c r="C106" t="s">
        <v>25</v>
      </c>
      <c r="D106" t="s">
        <v>26</v>
      </c>
      <c r="E106" t="s">
        <v>27</v>
      </c>
      <c r="F106">
        <v>2</v>
      </c>
      <c r="G106">
        <v>1</v>
      </c>
      <c r="H106">
        <v>1</v>
      </c>
      <c r="I106">
        <v>330201001</v>
      </c>
      <c r="J106" t="s">
        <v>42</v>
      </c>
      <c r="K106" s="9">
        <v>42.774999999999999</v>
      </c>
      <c r="L106" s="14"/>
    </row>
    <row r="107" spans="1:12" x14ac:dyDescent="0.25">
      <c r="A107" s="8" t="s">
        <v>52</v>
      </c>
      <c r="B107" s="8">
        <v>1107648</v>
      </c>
      <c r="C107" t="s">
        <v>25</v>
      </c>
      <c r="D107" t="s">
        <v>26</v>
      </c>
      <c r="E107" t="s">
        <v>27</v>
      </c>
      <c r="F107">
        <v>2</v>
      </c>
      <c r="G107">
        <v>1</v>
      </c>
      <c r="H107">
        <v>1</v>
      </c>
      <c r="I107">
        <v>330201009</v>
      </c>
      <c r="J107" t="s">
        <v>41</v>
      </c>
      <c r="K107" s="9">
        <v>5540.31</v>
      </c>
      <c r="L107" s="14"/>
    </row>
    <row r="108" spans="1:12" x14ac:dyDescent="0.25">
      <c r="A108" s="8" t="s">
        <v>52</v>
      </c>
      <c r="B108" s="8">
        <v>1107648</v>
      </c>
      <c r="C108" t="s">
        <v>25</v>
      </c>
      <c r="D108" t="s">
        <v>26</v>
      </c>
      <c r="E108" t="s">
        <v>27</v>
      </c>
      <c r="F108">
        <v>2</v>
      </c>
      <c r="G108">
        <v>1</v>
      </c>
      <c r="H108">
        <v>1</v>
      </c>
      <c r="I108">
        <v>420102004</v>
      </c>
      <c r="J108" t="s">
        <v>28</v>
      </c>
      <c r="K108" s="9">
        <v>4565.973</v>
      </c>
      <c r="L108" s="14"/>
    </row>
    <row r="109" spans="1:12" x14ac:dyDescent="0.25">
      <c r="A109" s="8" t="s">
        <v>52</v>
      </c>
      <c r="B109" s="8">
        <v>1107648</v>
      </c>
      <c r="C109" t="s">
        <v>25</v>
      </c>
      <c r="D109" t="s">
        <v>26</v>
      </c>
      <c r="E109" t="s">
        <v>27</v>
      </c>
      <c r="F109">
        <v>2</v>
      </c>
      <c r="G109">
        <v>1</v>
      </c>
      <c r="H109">
        <v>1</v>
      </c>
      <c r="I109">
        <v>420201001</v>
      </c>
      <c r="J109" t="s">
        <v>40</v>
      </c>
      <c r="K109" s="9">
        <v>9.99</v>
      </c>
      <c r="L109" s="14"/>
    </row>
    <row r="110" spans="1:12" x14ac:dyDescent="0.25">
      <c r="A110" s="8" t="s">
        <v>53</v>
      </c>
      <c r="B110" s="8">
        <v>1107648</v>
      </c>
      <c r="C110" t="s">
        <v>25</v>
      </c>
      <c r="D110" t="s">
        <v>26</v>
      </c>
      <c r="E110" t="s">
        <v>27</v>
      </c>
      <c r="F110">
        <v>1</v>
      </c>
      <c r="G110">
        <v>1</v>
      </c>
      <c r="H110">
        <v>4</v>
      </c>
      <c r="I110">
        <v>330201009</v>
      </c>
      <c r="J110" t="s">
        <v>41</v>
      </c>
      <c r="K110" s="9">
        <v>11568.504000000001</v>
      </c>
      <c r="L110" s="14"/>
    </row>
    <row r="111" spans="1:12" x14ac:dyDescent="0.25">
      <c r="A111" s="8" t="s">
        <v>53</v>
      </c>
      <c r="B111" s="8">
        <v>1107648</v>
      </c>
      <c r="C111" t="s">
        <v>25</v>
      </c>
      <c r="D111" t="s">
        <v>26</v>
      </c>
      <c r="E111" t="s">
        <v>27</v>
      </c>
      <c r="F111">
        <v>2</v>
      </c>
      <c r="G111">
        <v>1</v>
      </c>
      <c r="H111">
        <v>1</v>
      </c>
      <c r="I111">
        <v>330201009</v>
      </c>
      <c r="J111" t="s">
        <v>41</v>
      </c>
      <c r="K111" s="9">
        <v>3461.4459999999999</v>
      </c>
      <c r="L111" s="14"/>
    </row>
    <row r="112" spans="1:12" x14ac:dyDescent="0.25">
      <c r="A112" s="8" t="s">
        <v>53</v>
      </c>
      <c r="B112" s="8">
        <v>1107648</v>
      </c>
      <c r="C112" t="s">
        <v>25</v>
      </c>
      <c r="D112" t="s">
        <v>26</v>
      </c>
      <c r="E112" t="s">
        <v>27</v>
      </c>
      <c r="F112">
        <v>1</v>
      </c>
      <c r="G112">
        <v>1</v>
      </c>
      <c r="H112">
        <v>4</v>
      </c>
      <c r="I112">
        <v>420105001</v>
      </c>
      <c r="J112" t="s">
        <v>7</v>
      </c>
      <c r="K112" s="9">
        <v>49746.065999999999</v>
      </c>
      <c r="L112" s="14"/>
    </row>
    <row r="113" spans="1:12" x14ac:dyDescent="0.25">
      <c r="A113" s="8" t="s">
        <v>53</v>
      </c>
      <c r="B113" s="8">
        <v>1107648</v>
      </c>
      <c r="C113" t="s">
        <v>25</v>
      </c>
      <c r="D113" t="s">
        <v>26</v>
      </c>
      <c r="E113" t="s">
        <v>27</v>
      </c>
      <c r="F113">
        <v>2</v>
      </c>
      <c r="G113">
        <v>1</v>
      </c>
      <c r="H113">
        <v>1</v>
      </c>
      <c r="I113">
        <v>420105001</v>
      </c>
      <c r="J113" t="s">
        <v>7</v>
      </c>
      <c r="K113" s="9">
        <v>27297.128000000001</v>
      </c>
      <c r="L113" s="14"/>
    </row>
    <row r="114" spans="1:12" x14ac:dyDescent="0.25">
      <c r="A114" s="8" t="s">
        <v>53</v>
      </c>
      <c r="B114" s="8">
        <v>1107648</v>
      </c>
      <c r="C114" t="s">
        <v>25</v>
      </c>
      <c r="D114" t="s">
        <v>26</v>
      </c>
      <c r="E114" t="s">
        <v>27</v>
      </c>
      <c r="F114">
        <v>1</v>
      </c>
      <c r="G114">
        <v>1</v>
      </c>
      <c r="H114">
        <v>4</v>
      </c>
      <c r="I114">
        <v>420102004</v>
      </c>
      <c r="J114" t="s">
        <v>28</v>
      </c>
      <c r="K114" s="9">
        <v>7122.9870000000001</v>
      </c>
      <c r="L114" s="14"/>
    </row>
    <row r="115" spans="1:12" x14ac:dyDescent="0.25">
      <c r="A115" s="8" t="s">
        <v>53</v>
      </c>
      <c r="B115" s="8">
        <v>1107648</v>
      </c>
      <c r="C115" t="s">
        <v>25</v>
      </c>
      <c r="D115" t="s">
        <v>26</v>
      </c>
      <c r="E115" t="s">
        <v>27</v>
      </c>
      <c r="F115">
        <v>2</v>
      </c>
      <c r="G115">
        <v>1</v>
      </c>
      <c r="H115">
        <v>1</v>
      </c>
      <c r="I115">
        <v>420102004</v>
      </c>
      <c r="J115" t="s">
        <v>28</v>
      </c>
      <c r="K115" s="9">
        <v>3808.75</v>
      </c>
      <c r="L115" s="14"/>
    </row>
    <row r="116" spans="1:12" x14ac:dyDescent="0.25">
      <c r="A116" s="8" t="s">
        <v>53</v>
      </c>
      <c r="B116" s="8">
        <v>1107648</v>
      </c>
      <c r="C116" t="s">
        <v>25</v>
      </c>
      <c r="D116" t="s">
        <v>26</v>
      </c>
      <c r="E116" t="s">
        <v>27</v>
      </c>
      <c r="F116">
        <v>1</v>
      </c>
      <c r="G116">
        <v>1</v>
      </c>
      <c r="H116">
        <v>4</v>
      </c>
      <c r="I116">
        <v>330201003</v>
      </c>
      <c r="J116" t="s">
        <v>36</v>
      </c>
      <c r="K116" s="9">
        <v>6715.0470000000005</v>
      </c>
      <c r="L116" s="14"/>
    </row>
    <row r="117" spans="1:12" x14ac:dyDescent="0.25">
      <c r="A117" s="8" t="s">
        <v>53</v>
      </c>
      <c r="B117" s="8">
        <v>1107648</v>
      </c>
      <c r="C117" t="s">
        <v>25</v>
      </c>
      <c r="D117" t="s">
        <v>26</v>
      </c>
      <c r="E117" t="s">
        <v>27</v>
      </c>
      <c r="F117">
        <v>2</v>
      </c>
      <c r="G117">
        <v>1</v>
      </c>
      <c r="H117">
        <v>1</v>
      </c>
      <c r="I117">
        <v>330201003</v>
      </c>
      <c r="J117" t="s">
        <v>36</v>
      </c>
      <c r="K117" s="9">
        <v>7944.4456081472363</v>
      </c>
      <c r="L117" s="14"/>
    </row>
    <row r="118" spans="1:12" x14ac:dyDescent="0.25">
      <c r="A118" s="8" t="s">
        <v>53</v>
      </c>
      <c r="B118" s="8">
        <v>1107648</v>
      </c>
      <c r="C118" t="s">
        <v>25</v>
      </c>
      <c r="D118" t="s">
        <v>26</v>
      </c>
      <c r="E118" t="s">
        <v>27</v>
      </c>
      <c r="F118">
        <v>1</v>
      </c>
      <c r="G118">
        <v>1</v>
      </c>
      <c r="H118">
        <v>1</v>
      </c>
      <c r="I118">
        <v>330201003</v>
      </c>
      <c r="J118" t="s">
        <v>54</v>
      </c>
      <c r="K118" s="9">
        <v>3072.6011560693646</v>
      </c>
      <c r="L118" s="14"/>
    </row>
    <row r="119" spans="1:12" x14ac:dyDescent="0.25">
      <c r="A119" s="8" t="s">
        <v>53</v>
      </c>
      <c r="B119" s="8">
        <v>1107648</v>
      </c>
      <c r="C119" t="s">
        <v>25</v>
      </c>
      <c r="D119" t="s">
        <v>26</v>
      </c>
      <c r="E119" t="s">
        <v>27</v>
      </c>
      <c r="F119">
        <v>1</v>
      </c>
      <c r="G119">
        <v>1</v>
      </c>
      <c r="H119">
        <v>1</v>
      </c>
      <c r="I119">
        <v>330201001</v>
      </c>
      <c r="J119" t="s">
        <v>42</v>
      </c>
      <c r="K119" s="9">
        <v>620.20000000000005</v>
      </c>
      <c r="L119" s="14"/>
    </row>
    <row r="120" spans="1:12" x14ac:dyDescent="0.25">
      <c r="A120" s="8" t="s">
        <v>53</v>
      </c>
      <c r="B120" s="8">
        <v>1107648</v>
      </c>
      <c r="C120" t="s">
        <v>25</v>
      </c>
      <c r="D120" t="s">
        <v>26</v>
      </c>
      <c r="E120" t="s">
        <v>27</v>
      </c>
      <c r="F120">
        <v>2</v>
      </c>
      <c r="G120">
        <v>1</v>
      </c>
      <c r="H120">
        <v>4</v>
      </c>
      <c r="I120">
        <v>330201001</v>
      </c>
      <c r="J120" t="s">
        <v>42</v>
      </c>
      <c r="K120" s="9">
        <v>3597.098</v>
      </c>
      <c r="L120" s="14"/>
    </row>
    <row r="121" spans="1:12" x14ac:dyDescent="0.25">
      <c r="A121" s="8" t="s">
        <v>53</v>
      </c>
      <c r="B121" s="8">
        <v>1107648</v>
      </c>
      <c r="C121" t="s">
        <v>25</v>
      </c>
      <c r="D121" t="s">
        <v>26</v>
      </c>
      <c r="E121" t="s">
        <v>27</v>
      </c>
      <c r="F121">
        <v>2</v>
      </c>
      <c r="G121">
        <v>1</v>
      </c>
      <c r="H121">
        <v>1</v>
      </c>
      <c r="I121">
        <v>320101001</v>
      </c>
      <c r="J121" t="s">
        <v>30</v>
      </c>
      <c r="K121" s="9">
        <v>10815.373</v>
      </c>
      <c r="L121" s="14"/>
    </row>
    <row r="122" spans="1:12" x14ac:dyDescent="0.25">
      <c r="A122" s="8" t="s">
        <v>53</v>
      </c>
      <c r="B122" s="8">
        <v>1107648</v>
      </c>
      <c r="C122" t="s">
        <v>25</v>
      </c>
      <c r="D122" t="s">
        <v>26</v>
      </c>
      <c r="E122" t="s">
        <v>27</v>
      </c>
      <c r="F122">
        <v>2</v>
      </c>
      <c r="G122">
        <v>1</v>
      </c>
      <c r="H122">
        <v>1</v>
      </c>
      <c r="I122">
        <v>310101001</v>
      </c>
      <c r="J122" t="s">
        <v>31</v>
      </c>
      <c r="K122" s="9">
        <v>19667.077000000001</v>
      </c>
      <c r="L122" s="14"/>
    </row>
    <row r="123" spans="1:12" x14ac:dyDescent="0.25">
      <c r="A123" s="8" t="s">
        <v>53</v>
      </c>
      <c r="B123" s="8">
        <v>1107648</v>
      </c>
      <c r="C123" t="s">
        <v>25</v>
      </c>
      <c r="D123" t="s">
        <v>26</v>
      </c>
      <c r="E123" t="s">
        <v>27</v>
      </c>
      <c r="F123">
        <v>2</v>
      </c>
      <c r="G123">
        <v>1</v>
      </c>
      <c r="H123">
        <v>1</v>
      </c>
      <c r="I123">
        <v>810201001</v>
      </c>
      <c r="J123" t="s">
        <v>39</v>
      </c>
      <c r="K123" s="9">
        <v>6393.6724879777275</v>
      </c>
      <c r="L123" s="14"/>
    </row>
    <row r="124" spans="1:12" x14ac:dyDescent="0.25">
      <c r="A124" s="8" t="s">
        <v>55</v>
      </c>
      <c r="B124" s="8">
        <v>1107648</v>
      </c>
      <c r="C124" t="s">
        <v>25</v>
      </c>
      <c r="D124" t="s">
        <v>26</v>
      </c>
      <c r="E124" t="s">
        <v>27</v>
      </c>
      <c r="F124">
        <v>1</v>
      </c>
      <c r="G124">
        <v>1</v>
      </c>
      <c r="H124">
        <v>4</v>
      </c>
      <c r="I124">
        <v>420105001</v>
      </c>
      <c r="J124" t="s">
        <v>7</v>
      </c>
      <c r="K124" s="9">
        <v>23046.236000000001</v>
      </c>
      <c r="L124" s="14"/>
    </row>
    <row r="125" spans="1:12" x14ac:dyDescent="0.25">
      <c r="A125" s="8" t="s">
        <v>55</v>
      </c>
      <c r="B125" s="8">
        <v>1107648</v>
      </c>
      <c r="C125" t="s">
        <v>25</v>
      </c>
      <c r="D125" t="s">
        <v>26</v>
      </c>
      <c r="E125" t="s">
        <v>27</v>
      </c>
      <c r="F125">
        <v>2</v>
      </c>
      <c r="G125">
        <v>1</v>
      </c>
      <c r="H125">
        <v>1</v>
      </c>
      <c r="I125">
        <v>420105001</v>
      </c>
      <c r="J125" t="s">
        <v>7</v>
      </c>
      <c r="K125" s="9">
        <v>30039.164000000001</v>
      </c>
      <c r="L125" s="14"/>
    </row>
    <row r="126" spans="1:12" x14ac:dyDescent="0.25">
      <c r="A126" s="8" t="s">
        <v>55</v>
      </c>
      <c r="B126" s="8">
        <v>1107648</v>
      </c>
      <c r="C126" t="s">
        <v>25</v>
      </c>
      <c r="D126" t="s">
        <v>26</v>
      </c>
      <c r="E126" t="s">
        <v>27</v>
      </c>
      <c r="F126">
        <v>1</v>
      </c>
      <c r="G126">
        <v>1</v>
      </c>
      <c r="H126">
        <v>4</v>
      </c>
      <c r="I126">
        <v>810201001</v>
      </c>
      <c r="J126" t="s">
        <v>39</v>
      </c>
      <c r="K126" s="9">
        <v>10732.921</v>
      </c>
      <c r="L126" s="14"/>
    </row>
    <row r="127" spans="1:12" x14ac:dyDescent="0.25">
      <c r="A127" s="8" t="s">
        <v>55</v>
      </c>
      <c r="B127" s="8">
        <v>1107648</v>
      </c>
      <c r="C127" t="s">
        <v>25</v>
      </c>
      <c r="D127" t="s">
        <v>26</v>
      </c>
      <c r="E127" t="s">
        <v>27</v>
      </c>
      <c r="F127">
        <v>2</v>
      </c>
      <c r="G127">
        <v>1</v>
      </c>
      <c r="H127">
        <v>1</v>
      </c>
      <c r="I127">
        <v>810201001</v>
      </c>
      <c r="J127" t="s">
        <v>39</v>
      </c>
      <c r="K127" s="9">
        <v>9470.3369999999995</v>
      </c>
      <c r="L127" s="14"/>
    </row>
    <row r="128" spans="1:12" x14ac:dyDescent="0.25">
      <c r="A128" s="8" t="s">
        <v>55</v>
      </c>
      <c r="B128" s="8">
        <v>1107648</v>
      </c>
      <c r="C128" t="s">
        <v>25</v>
      </c>
      <c r="D128" t="s">
        <v>26</v>
      </c>
      <c r="E128" t="s">
        <v>27</v>
      </c>
      <c r="F128">
        <v>1</v>
      </c>
      <c r="G128">
        <v>1</v>
      </c>
      <c r="H128">
        <v>4</v>
      </c>
      <c r="I128">
        <v>330201003</v>
      </c>
      <c r="J128" t="s">
        <v>36</v>
      </c>
      <c r="K128" s="9">
        <v>3625.3440000000001</v>
      </c>
      <c r="L128" s="14"/>
    </row>
    <row r="129" spans="1:12" x14ac:dyDescent="0.25">
      <c r="A129" s="8" t="s">
        <v>55</v>
      </c>
      <c r="B129" s="8">
        <v>1107648</v>
      </c>
      <c r="C129" t="s">
        <v>25</v>
      </c>
      <c r="D129" t="s">
        <v>26</v>
      </c>
      <c r="E129" t="s">
        <v>27</v>
      </c>
      <c r="F129">
        <v>2</v>
      </c>
      <c r="G129">
        <v>1</v>
      </c>
      <c r="H129">
        <v>1</v>
      </c>
      <c r="I129">
        <v>330201003</v>
      </c>
      <c r="J129" t="s">
        <v>36</v>
      </c>
      <c r="K129" s="9">
        <f>1591.884+3053.848</f>
        <v>4645.732</v>
      </c>
      <c r="L129" s="14"/>
    </row>
    <row r="130" spans="1:12" x14ac:dyDescent="0.25">
      <c r="A130" s="8" t="s">
        <v>55</v>
      </c>
      <c r="B130" s="8">
        <v>1107648</v>
      </c>
      <c r="C130" t="s">
        <v>25</v>
      </c>
      <c r="D130" t="s">
        <v>26</v>
      </c>
      <c r="E130" t="s">
        <v>27</v>
      </c>
      <c r="F130">
        <v>1</v>
      </c>
      <c r="G130">
        <v>1</v>
      </c>
      <c r="H130">
        <v>1</v>
      </c>
      <c r="I130">
        <v>330201003</v>
      </c>
      <c r="J130" t="s">
        <v>54</v>
      </c>
      <c r="K130" s="9">
        <v>2047.8150000000001</v>
      </c>
      <c r="L130" s="14"/>
    </row>
    <row r="131" spans="1:12" x14ac:dyDescent="0.25">
      <c r="A131" s="8" t="s">
        <v>55</v>
      </c>
      <c r="B131" s="8">
        <v>1107648</v>
      </c>
      <c r="C131" t="s">
        <v>25</v>
      </c>
      <c r="D131" t="s">
        <v>26</v>
      </c>
      <c r="E131" t="s">
        <v>27</v>
      </c>
      <c r="F131">
        <v>1</v>
      </c>
      <c r="G131">
        <v>1</v>
      </c>
      <c r="H131">
        <v>1</v>
      </c>
      <c r="I131">
        <v>330201001</v>
      </c>
      <c r="J131" t="s">
        <v>42</v>
      </c>
      <c r="K131" s="9">
        <v>2849.5</v>
      </c>
      <c r="L131" s="14"/>
    </row>
    <row r="132" spans="1:12" x14ac:dyDescent="0.25">
      <c r="A132" s="8" t="s">
        <v>55</v>
      </c>
      <c r="B132" s="8">
        <v>1107648</v>
      </c>
      <c r="C132" t="s">
        <v>25</v>
      </c>
      <c r="D132" t="s">
        <v>26</v>
      </c>
      <c r="E132" t="s">
        <v>27</v>
      </c>
      <c r="F132">
        <v>1</v>
      </c>
      <c r="G132">
        <v>1</v>
      </c>
      <c r="H132">
        <v>4</v>
      </c>
      <c r="I132">
        <v>310101001</v>
      </c>
      <c r="J132" t="s">
        <v>31</v>
      </c>
      <c r="K132" s="9">
        <v>50582.292000000001</v>
      </c>
      <c r="L132" s="14"/>
    </row>
    <row r="133" spans="1:12" x14ac:dyDescent="0.25">
      <c r="A133" s="8" t="s">
        <v>55</v>
      </c>
      <c r="B133" s="8">
        <v>1107648</v>
      </c>
      <c r="C133" t="s">
        <v>25</v>
      </c>
      <c r="D133" t="s">
        <v>26</v>
      </c>
      <c r="E133" t="s">
        <v>27</v>
      </c>
      <c r="F133">
        <v>2</v>
      </c>
      <c r="G133">
        <v>1</v>
      </c>
      <c r="H133">
        <v>1</v>
      </c>
      <c r="I133">
        <v>310101001</v>
      </c>
      <c r="J133" t="s">
        <v>31</v>
      </c>
      <c r="K133" s="9">
        <f>1896.664+36660.351</f>
        <v>38557.014999999999</v>
      </c>
      <c r="L133" s="14"/>
    </row>
    <row r="134" spans="1:12" x14ac:dyDescent="0.25">
      <c r="A134" s="8" t="s">
        <v>55</v>
      </c>
      <c r="B134" s="8">
        <v>1107648</v>
      </c>
      <c r="C134" t="s">
        <v>25</v>
      </c>
      <c r="D134" t="s">
        <v>26</v>
      </c>
      <c r="E134" t="s">
        <v>27</v>
      </c>
      <c r="F134">
        <v>1</v>
      </c>
      <c r="G134">
        <v>1</v>
      </c>
      <c r="H134">
        <v>4</v>
      </c>
      <c r="I134" s="13" t="s">
        <v>57</v>
      </c>
      <c r="J134" t="s">
        <v>56</v>
      </c>
      <c r="K134" s="9">
        <v>636.08900000000006</v>
      </c>
    </row>
    <row r="135" spans="1:12" x14ac:dyDescent="0.25">
      <c r="A135" s="8" t="s">
        <v>55</v>
      </c>
      <c r="B135" s="8">
        <v>1107648</v>
      </c>
      <c r="C135" t="s">
        <v>25</v>
      </c>
      <c r="D135" t="s">
        <v>26</v>
      </c>
      <c r="E135" t="s">
        <v>27</v>
      </c>
      <c r="F135">
        <v>2</v>
      </c>
      <c r="G135">
        <v>1</v>
      </c>
      <c r="H135">
        <v>1</v>
      </c>
      <c r="I135" s="13">
        <v>610601001</v>
      </c>
      <c r="J135" t="s">
        <v>56</v>
      </c>
      <c r="K135" s="9">
        <v>86.602000000000004</v>
      </c>
    </row>
    <row r="136" spans="1:12" x14ac:dyDescent="0.25">
      <c r="A136" s="8" t="s">
        <v>55</v>
      </c>
      <c r="B136" s="8">
        <v>1107648</v>
      </c>
      <c r="C136" t="s">
        <v>25</v>
      </c>
      <c r="D136" t="s">
        <v>26</v>
      </c>
      <c r="E136" t="s">
        <v>27</v>
      </c>
      <c r="F136">
        <v>2</v>
      </c>
      <c r="G136">
        <v>1</v>
      </c>
      <c r="H136">
        <v>1</v>
      </c>
      <c r="I136">
        <v>420201001</v>
      </c>
      <c r="J136" t="s">
        <v>40</v>
      </c>
      <c r="K136" s="9">
        <v>62.982999999999997</v>
      </c>
    </row>
    <row r="137" spans="1:12" x14ac:dyDescent="0.25">
      <c r="A137" s="8" t="s">
        <v>55</v>
      </c>
      <c r="B137" s="8">
        <v>1107648</v>
      </c>
      <c r="C137" t="s">
        <v>25</v>
      </c>
      <c r="D137" t="s">
        <v>26</v>
      </c>
      <c r="E137" t="s">
        <v>27</v>
      </c>
      <c r="F137">
        <v>2</v>
      </c>
      <c r="G137">
        <v>1</v>
      </c>
      <c r="H137">
        <v>1</v>
      </c>
      <c r="I137">
        <v>330201009</v>
      </c>
      <c r="J137" t="s">
        <v>41</v>
      </c>
      <c r="K137" s="9">
        <f>1654.366+487.225</f>
        <v>2141.5909999999999</v>
      </c>
      <c r="L137" s="14"/>
    </row>
    <row r="138" spans="1:12" x14ac:dyDescent="0.25">
      <c r="A138" s="8" t="s">
        <v>55</v>
      </c>
      <c r="B138" s="8">
        <v>1107648</v>
      </c>
      <c r="C138" t="s">
        <v>25</v>
      </c>
      <c r="D138" t="s">
        <v>26</v>
      </c>
      <c r="E138" t="s">
        <v>27</v>
      </c>
      <c r="F138">
        <v>2</v>
      </c>
      <c r="G138">
        <v>1</v>
      </c>
      <c r="H138">
        <v>1</v>
      </c>
      <c r="I138">
        <v>420102004</v>
      </c>
      <c r="J138" t="s">
        <v>28</v>
      </c>
      <c r="K138" s="9">
        <v>805.904</v>
      </c>
      <c r="L138" s="14"/>
    </row>
    <row r="139" spans="1:12" x14ac:dyDescent="0.25">
      <c r="A139" s="8" t="s">
        <v>58</v>
      </c>
      <c r="B139" s="8">
        <v>1107648</v>
      </c>
      <c r="C139" t="s">
        <v>25</v>
      </c>
      <c r="D139" t="s">
        <v>26</v>
      </c>
      <c r="E139" t="s">
        <v>27</v>
      </c>
      <c r="F139">
        <v>1</v>
      </c>
      <c r="G139">
        <v>1</v>
      </c>
      <c r="H139">
        <v>4</v>
      </c>
      <c r="I139">
        <v>420105001</v>
      </c>
      <c r="J139" t="s">
        <v>7</v>
      </c>
      <c r="K139" s="9">
        <v>52579.37</v>
      </c>
    </row>
    <row r="140" spans="1:12" x14ac:dyDescent="0.25">
      <c r="A140" s="8" t="s">
        <v>58</v>
      </c>
      <c r="B140" s="8">
        <v>1107648</v>
      </c>
      <c r="C140" t="s">
        <v>25</v>
      </c>
      <c r="D140" t="s">
        <v>26</v>
      </c>
      <c r="E140" t="s">
        <v>27</v>
      </c>
      <c r="F140">
        <v>2</v>
      </c>
      <c r="G140">
        <v>1</v>
      </c>
      <c r="H140">
        <v>1</v>
      </c>
      <c r="I140">
        <v>420105001</v>
      </c>
      <c r="J140" t="s">
        <v>7</v>
      </c>
      <c r="K140" s="9">
        <v>49671.968999999997</v>
      </c>
    </row>
    <row r="141" spans="1:12" x14ac:dyDescent="0.25">
      <c r="A141" s="8" t="s">
        <v>58</v>
      </c>
      <c r="B141" s="8">
        <v>1107648</v>
      </c>
      <c r="C141" t="s">
        <v>25</v>
      </c>
      <c r="D141" t="s">
        <v>26</v>
      </c>
      <c r="E141" t="s">
        <v>27</v>
      </c>
      <c r="F141">
        <v>1</v>
      </c>
      <c r="G141">
        <v>1</v>
      </c>
      <c r="H141">
        <v>4</v>
      </c>
      <c r="I141">
        <v>810201001</v>
      </c>
      <c r="J141" t="s">
        <v>39</v>
      </c>
      <c r="K141" s="9">
        <v>5043.9520000000002</v>
      </c>
    </row>
    <row r="142" spans="1:12" x14ac:dyDescent="0.25">
      <c r="A142" s="8" t="s">
        <v>58</v>
      </c>
      <c r="B142" s="8">
        <v>1107648</v>
      </c>
      <c r="C142" t="s">
        <v>25</v>
      </c>
      <c r="D142" t="s">
        <v>26</v>
      </c>
      <c r="E142" t="s">
        <v>27</v>
      </c>
      <c r="F142">
        <v>2</v>
      </c>
      <c r="G142">
        <v>1</v>
      </c>
      <c r="H142">
        <v>1</v>
      </c>
      <c r="I142">
        <v>810201001</v>
      </c>
      <c r="J142" t="s">
        <v>39</v>
      </c>
      <c r="K142" s="9">
        <v>10715.642</v>
      </c>
    </row>
    <row r="143" spans="1:12" x14ac:dyDescent="0.25">
      <c r="A143" s="8" t="s">
        <v>58</v>
      </c>
      <c r="B143" s="8">
        <v>1107648</v>
      </c>
      <c r="C143" t="s">
        <v>25</v>
      </c>
      <c r="D143" t="s">
        <v>26</v>
      </c>
      <c r="E143" t="s">
        <v>27</v>
      </c>
      <c r="F143">
        <v>1</v>
      </c>
      <c r="G143">
        <v>1</v>
      </c>
      <c r="H143">
        <v>4</v>
      </c>
      <c r="I143">
        <v>330201003</v>
      </c>
      <c r="J143" t="s">
        <v>36</v>
      </c>
      <c r="K143" s="9">
        <v>1185.748</v>
      </c>
    </row>
    <row r="144" spans="1:12" x14ac:dyDescent="0.25">
      <c r="A144" s="8" t="s">
        <v>58</v>
      </c>
      <c r="B144" s="8">
        <v>1107648</v>
      </c>
      <c r="C144" t="s">
        <v>25</v>
      </c>
      <c r="D144" t="s">
        <v>26</v>
      </c>
      <c r="E144" t="s">
        <v>27</v>
      </c>
      <c r="F144">
        <v>2</v>
      </c>
      <c r="G144">
        <v>1</v>
      </c>
      <c r="H144">
        <v>1</v>
      </c>
      <c r="I144">
        <v>330201003</v>
      </c>
      <c r="J144" t="s">
        <v>36</v>
      </c>
      <c r="K144" s="9">
        <v>6727.0029999999997</v>
      </c>
    </row>
    <row r="145" spans="1:11" x14ac:dyDescent="0.25">
      <c r="A145" s="8" t="s">
        <v>58</v>
      </c>
      <c r="B145" s="8">
        <v>1107648</v>
      </c>
      <c r="C145" t="s">
        <v>25</v>
      </c>
      <c r="D145" t="s">
        <v>26</v>
      </c>
      <c r="E145" t="s">
        <v>27</v>
      </c>
      <c r="F145">
        <v>1</v>
      </c>
      <c r="G145">
        <v>1</v>
      </c>
      <c r="H145">
        <v>1</v>
      </c>
      <c r="I145">
        <v>330201003</v>
      </c>
      <c r="J145" t="s">
        <v>54</v>
      </c>
      <c r="K145" s="9">
        <v>2094.5320000000002</v>
      </c>
    </row>
    <row r="146" spans="1:11" x14ac:dyDescent="0.25">
      <c r="A146" s="8" t="s">
        <v>58</v>
      </c>
      <c r="B146" s="8">
        <v>1107648</v>
      </c>
      <c r="C146" t="s">
        <v>25</v>
      </c>
      <c r="D146" t="s">
        <v>26</v>
      </c>
      <c r="E146" t="s">
        <v>27</v>
      </c>
      <c r="F146">
        <v>1</v>
      </c>
      <c r="G146">
        <v>1</v>
      </c>
      <c r="H146">
        <v>1</v>
      </c>
      <c r="I146">
        <v>330201001</v>
      </c>
      <c r="J146" t="s">
        <v>42</v>
      </c>
      <c r="K146" s="9">
        <v>1816.982</v>
      </c>
    </row>
    <row r="147" spans="1:11" x14ac:dyDescent="0.25">
      <c r="A147" s="8" t="s">
        <v>58</v>
      </c>
      <c r="B147" s="8">
        <v>1107648</v>
      </c>
      <c r="C147" t="s">
        <v>25</v>
      </c>
      <c r="D147" t="s">
        <v>26</v>
      </c>
      <c r="E147" t="s">
        <v>27</v>
      </c>
      <c r="F147">
        <v>2</v>
      </c>
      <c r="G147">
        <v>1</v>
      </c>
      <c r="H147">
        <v>4</v>
      </c>
      <c r="I147">
        <v>330201001</v>
      </c>
      <c r="J147" t="s">
        <v>42</v>
      </c>
      <c r="K147" s="9">
        <v>3754.5430000000001</v>
      </c>
    </row>
    <row r="148" spans="1:11" x14ac:dyDescent="0.25">
      <c r="A148" s="8" t="s">
        <v>58</v>
      </c>
      <c r="B148" s="8">
        <v>1107648</v>
      </c>
      <c r="C148" t="s">
        <v>25</v>
      </c>
      <c r="D148" t="s">
        <v>26</v>
      </c>
      <c r="E148" t="s">
        <v>27</v>
      </c>
      <c r="F148">
        <v>1</v>
      </c>
      <c r="G148">
        <v>1</v>
      </c>
      <c r="H148">
        <v>1</v>
      </c>
      <c r="I148">
        <v>810101001</v>
      </c>
      <c r="J148" t="s">
        <v>59</v>
      </c>
      <c r="K148" s="9">
        <v>4371.9579999999996</v>
      </c>
    </row>
    <row r="149" spans="1:11" x14ac:dyDescent="0.25">
      <c r="A149" s="8" t="s">
        <v>58</v>
      </c>
      <c r="B149" s="8">
        <v>1107648</v>
      </c>
      <c r="C149" t="s">
        <v>25</v>
      </c>
      <c r="D149" t="s">
        <v>26</v>
      </c>
      <c r="E149" t="s">
        <v>27</v>
      </c>
      <c r="F149">
        <v>2</v>
      </c>
      <c r="G149">
        <v>1</v>
      </c>
      <c r="H149">
        <v>4</v>
      </c>
      <c r="I149">
        <v>810101001</v>
      </c>
      <c r="J149" t="s">
        <v>59</v>
      </c>
      <c r="K149" s="9">
        <v>4119.7120000000004</v>
      </c>
    </row>
    <row r="150" spans="1:11" x14ac:dyDescent="0.25">
      <c r="A150" s="8" t="s">
        <v>58</v>
      </c>
      <c r="B150" s="8">
        <v>1107648</v>
      </c>
      <c r="C150" t="s">
        <v>25</v>
      </c>
      <c r="D150" t="s">
        <v>26</v>
      </c>
      <c r="E150" t="s">
        <v>27</v>
      </c>
      <c r="F150">
        <v>2</v>
      </c>
      <c r="G150">
        <v>1</v>
      </c>
      <c r="H150">
        <v>1</v>
      </c>
      <c r="I150">
        <v>310101001</v>
      </c>
      <c r="J150" t="s">
        <v>31</v>
      </c>
      <c r="K150" s="9">
        <v>18149.351999999999</v>
      </c>
    </row>
    <row r="151" spans="1:11" x14ac:dyDescent="0.25">
      <c r="A151" s="8" t="s">
        <v>58</v>
      </c>
      <c r="B151" s="8">
        <v>1107648</v>
      </c>
      <c r="C151" t="s">
        <v>25</v>
      </c>
      <c r="D151" t="s">
        <v>26</v>
      </c>
      <c r="E151" t="s">
        <v>27</v>
      </c>
      <c r="F151">
        <v>2</v>
      </c>
      <c r="G151">
        <v>1</v>
      </c>
      <c r="H151">
        <v>1</v>
      </c>
      <c r="I151" s="13">
        <v>610601001</v>
      </c>
      <c r="J151" t="s">
        <v>56</v>
      </c>
      <c r="K151" s="9">
        <v>541.78300000000002</v>
      </c>
    </row>
    <row r="152" spans="1:11" x14ac:dyDescent="0.25">
      <c r="A152" s="8" t="s">
        <v>58</v>
      </c>
      <c r="B152" s="8">
        <v>1107648</v>
      </c>
      <c r="C152" t="s">
        <v>25</v>
      </c>
      <c r="D152" t="s">
        <v>26</v>
      </c>
      <c r="E152" t="s">
        <v>27</v>
      </c>
      <c r="F152">
        <v>2</v>
      </c>
      <c r="G152">
        <v>1</v>
      </c>
      <c r="H152">
        <v>1</v>
      </c>
      <c r="I152">
        <v>420201001</v>
      </c>
      <c r="J152" t="s">
        <v>40</v>
      </c>
      <c r="K152" s="9">
        <v>85.69</v>
      </c>
    </row>
    <row r="153" spans="1:11" x14ac:dyDescent="0.25">
      <c r="A153" s="8" t="s">
        <v>58</v>
      </c>
      <c r="B153" s="8">
        <v>1107648</v>
      </c>
      <c r="C153" t="s">
        <v>25</v>
      </c>
      <c r="D153" t="s">
        <v>26</v>
      </c>
      <c r="E153" t="s">
        <v>27</v>
      </c>
      <c r="F153">
        <v>2</v>
      </c>
      <c r="G153">
        <v>1</v>
      </c>
      <c r="H153">
        <v>1</v>
      </c>
      <c r="I153">
        <v>330201009</v>
      </c>
      <c r="J153" t="s">
        <v>41</v>
      </c>
      <c r="K153" s="9">
        <f>1623.216+59.632</f>
        <v>1682.848</v>
      </c>
    </row>
    <row r="154" spans="1:11" x14ac:dyDescent="0.25">
      <c r="A154" s="8" t="s">
        <v>58</v>
      </c>
      <c r="B154" s="8">
        <v>1107648</v>
      </c>
      <c r="C154" t="s">
        <v>25</v>
      </c>
      <c r="D154" t="s">
        <v>26</v>
      </c>
      <c r="E154" t="s">
        <v>27</v>
      </c>
      <c r="F154">
        <v>2</v>
      </c>
      <c r="G154">
        <v>1</v>
      </c>
      <c r="H154">
        <v>1</v>
      </c>
      <c r="I154">
        <v>420102004</v>
      </c>
      <c r="J154" t="s">
        <v>28</v>
      </c>
      <c r="K154" s="9">
        <v>634.44100000000003</v>
      </c>
    </row>
    <row r="155" spans="1:11" x14ac:dyDescent="0.25">
      <c r="A155" s="8" t="s">
        <v>60</v>
      </c>
      <c r="B155" s="8">
        <v>1107648</v>
      </c>
      <c r="C155" t="s">
        <v>25</v>
      </c>
      <c r="D155" t="s">
        <v>26</v>
      </c>
      <c r="E155" t="s">
        <v>27</v>
      </c>
      <c r="F155">
        <v>1</v>
      </c>
      <c r="G155">
        <v>1</v>
      </c>
      <c r="H155">
        <v>4</v>
      </c>
      <c r="I155">
        <v>420105001</v>
      </c>
      <c r="J155" t="s">
        <v>7</v>
      </c>
      <c r="K155" s="9">
        <f>30272.876+1989.171</f>
        <v>32262.046999999999</v>
      </c>
    </row>
    <row r="156" spans="1:11" x14ac:dyDescent="0.25">
      <c r="A156" s="8" t="s">
        <v>60</v>
      </c>
      <c r="B156" s="8">
        <v>1107648</v>
      </c>
      <c r="C156" t="s">
        <v>25</v>
      </c>
      <c r="D156" t="s">
        <v>26</v>
      </c>
      <c r="E156" t="s">
        <v>27</v>
      </c>
      <c r="F156">
        <v>2</v>
      </c>
      <c r="G156">
        <v>1</v>
      </c>
      <c r="H156">
        <v>1</v>
      </c>
      <c r="I156">
        <v>420105001</v>
      </c>
      <c r="J156" t="s">
        <v>7</v>
      </c>
      <c r="K156" s="9">
        <v>49409.076000000001</v>
      </c>
    </row>
    <row r="157" spans="1:11" x14ac:dyDescent="0.25">
      <c r="A157" s="8" t="s">
        <v>60</v>
      </c>
      <c r="B157" s="8">
        <v>1107648</v>
      </c>
      <c r="C157" t="s">
        <v>25</v>
      </c>
      <c r="D157" t="s">
        <v>26</v>
      </c>
      <c r="E157" t="s">
        <v>27</v>
      </c>
      <c r="F157">
        <v>1</v>
      </c>
      <c r="G157">
        <v>1</v>
      </c>
      <c r="H157">
        <v>4</v>
      </c>
      <c r="I157">
        <v>330201003</v>
      </c>
      <c r="J157" t="s">
        <v>36</v>
      </c>
      <c r="K157" s="9">
        <v>5102.3959999999997</v>
      </c>
    </row>
    <row r="158" spans="1:11" x14ac:dyDescent="0.25">
      <c r="A158" s="8" t="s">
        <v>60</v>
      </c>
      <c r="B158" s="8">
        <v>1107648</v>
      </c>
      <c r="C158" t="s">
        <v>25</v>
      </c>
      <c r="D158" t="s">
        <v>26</v>
      </c>
      <c r="E158" t="s">
        <v>27</v>
      </c>
      <c r="F158">
        <v>2</v>
      </c>
      <c r="G158">
        <v>1</v>
      </c>
      <c r="H158">
        <v>1</v>
      </c>
      <c r="I158">
        <v>330201003</v>
      </c>
      <c r="J158" t="s">
        <v>36</v>
      </c>
      <c r="K158" s="9">
        <v>5894.2598629141794</v>
      </c>
    </row>
    <row r="159" spans="1:11" x14ac:dyDescent="0.25">
      <c r="A159" s="8" t="s">
        <v>60</v>
      </c>
      <c r="B159" s="8">
        <v>1107648</v>
      </c>
      <c r="C159" t="s">
        <v>25</v>
      </c>
      <c r="D159" t="s">
        <v>26</v>
      </c>
      <c r="E159" t="s">
        <v>27</v>
      </c>
      <c r="F159">
        <v>1</v>
      </c>
      <c r="G159">
        <v>1</v>
      </c>
      <c r="H159">
        <v>1</v>
      </c>
      <c r="I159">
        <v>330201003</v>
      </c>
      <c r="J159" t="s">
        <v>54</v>
      </c>
      <c r="K159" s="9">
        <v>2626.4279999999999</v>
      </c>
    </row>
    <row r="160" spans="1:11" x14ac:dyDescent="0.25">
      <c r="A160" s="8" t="s">
        <v>60</v>
      </c>
      <c r="B160" s="8">
        <v>1107648</v>
      </c>
      <c r="C160" t="s">
        <v>25</v>
      </c>
      <c r="D160" t="s">
        <v>26</v>
      </c>
      <c r="E160" t="s">
        <v>27</v>
      </c>
      <c r="F160">
        <v>1</v>
      </c>
      <c r="G160">
        <v>1</v>
      </c>
      <c r="H160">
        <v>4</v>
      </c>
      <c r="I160">
        <v>810201001</v>
      </c>
      <c r="J160" t="s">
        <v>39</v>
      </c>
      <c r="K160" s="9">
        <v>8883.2469999999994</v>
      </c>
    </row>
    <row r="161" spans="1:11" x14ac:dyDescent="0.25">
      <c r="A161" s="8" t="s">
        <v>60</v>
      </c>
      <c r="B161" s="8">
        <v>1107648</v>
      </c>
      <c r="C161" t="s">
        <v>25</v>
      </c>
      <c r="D161" t="s">
        <v>26</v>
      </c>
      <c r="E161" t="s">
        <v>27</v>
      </c>
      <c r="F161">
        <v>2</v>
      </c>
      <c r="G161">
        <v>1</v>
      </c>
      <c r="H161">
        <v>1</v>
      </c>
      <c r="I161">
        <v>810201001</v>
      </c>
      <c r="J161" t="s">
        <v>39</v>
      </c>
      <c r="K161" s="9">
        <v>11675.069602632246</v>
      </c>
    </row>
    <row r="162" spans="1:11" x14ac:dyDescent="0.25">
      <c r="A162" s="8" t="s">
        <v>60</v>
      </c>
      <c r="B162" s="8">
        <v>1107648</v>
      </c>
      <c r="C162" t="s">
        <v>25</v>
      </c>
      <c r="D162" t="s">
        <v>26</v>
      </c>
      <c r="E162" t="s">
        <v>27</v>
      </c>
      <c r="F162">
        <v>2</v>
      </c>
      <c r="G162">
        <v>1</v>
      </c>
      <c r="H162">
        <v>1</v>
      </c>
      <c r="I162">
        <v>420102004</v>
      </c>
      <c r="J162" t="s">
        <v>28</v>
      </c>
      <c r="K162" s="9">
        <v>941.65300000000002</v>
      </c>
    </row>
    <row r="163" spans="1:11" x14ac:dyDescent="0.25">
      <c r="A163" s="8" t="s">
        <v>60</v>
      </c>
      <c r="B163" s="8">
        <v>1107648</v>
      </c>
      <c r="C163" t="s">
        <v>25</v>
      </c>
      <c r="D163" t="s">
        <v>26</v>
      </c>
      <c r="E163" t="s">
        <v>27</v>
      </c>
      <c r="F163">
        <v>1</v>
      </c>
      <c r="G163">
        <v>1</v>
      </c>
      <c r="H163">
        <v>4</v>
      </c>
      <c r="I163">
        <v>310101001</v>
      </c>
      <c r="J163" t="s">
        <v>31</v>
      </c>
      <c r="K163" s="9">
        <v>19921.738000000001</v>
      </c>
    </row>
    <row r="164" spans="1:11" x14ac:dyDescent="0.25">
      <c r="A164" s="8" t="s">
        <v>60</v>
      </c>
      <c r="B164" s="8">
        <v>1107648</v>
      </c>
      <c r="C164" t="s">
        <v>25</v>
      </c>
      <c r="D164" t="s">
        <v>26</v>
      </c>
      <c r="E164" t="s">
        <v>27</v>
      </c>
      <c r="F164">
        <v>2</v>
      </c>
      <c r="G164">
        <v>1</v>
      </c>
      <c r="H164">
        <v>1</v>
      </c>
      <c r="I164">
        <v>310101001</v>
      </c>
      <c r="J164" t="s">
        <v>31</v>
      </c>
      <c r="K164" s="9">
        <v>19635.171321623955</v>
      </c>
    </row>
    <row r="165" spans="1:11" x14ac:dyDescent="0.25">
      <c r="A165" s="8" t="s">
        <v>60</v>
      </c>
      <c r="B165" s="8">
        <v>1107648</v>
      </c>
      <c r="C165" t="s">
        <v>25</v>
      </c>
      <c r="D165" t="s">
        <v>26</v>
      </c>
      <c r="E165" t="s">
        <v>27</v>
      </c>
      <c r="F165">
        <v>1</v>
      </c>
      <c r="G165">
        <v>1</v>
      </c>
      <c r="H165">
        <v>4</v>
      </c>
      <c r="I165">
        <v>330201009</v>
      </c>
      <c r="J165" t="s">
        <v>41</v>
      </c>
      <c r="K165" s="9">
        <v>9127.2309999999998</v>
      </c>
    </row>
    <row r="166" spans="1:11" x14ac:dyDescent="0.25">
      <c r="A166" s="8" t="s">
        <v>60</v>
      </c>
      <c r="B166" s="8">
        <v>1107648</v>
      </c>
      <c r="C166" t="s">
        <v>25</v>
      </c>
      <c r="D166" t="s">
        <v>26</v>
      </c>
      <c r="E166" t="s">
        <v>27</v>
      </c>
      <c r="F166">
        <v>2</v>
      </c>
      <c r="G166">
        <v>1</v>
      </c>
      <c r="H166">
        <v>1</v>
      </c>
      <c r="I166">
        <v>330201009</v>
      </c>
      <c r="J166" t="s">
        <v>41</v>
      </c>
      <c r="K166" s="9">
        <v>5194.5736816555955</v>
      </c>
    </row>
    <row r="167" spans="1:11" x14ac:dyDescent="0.25">
      <c r="A167" s="8" t="s">
        <v>60</v>
      </c>
      <c r="B167" s="8">
        <v>1107648</v>
      </c>
      <c r="C167" t="s">
        <v>25</v>
      </c>
      <c r="D167" t="s">
        <v>26</v>
      </c>
      <c r="E167" t="s">
        <v>27</v>
      </c>
      <c r="F167">
        <v>2</v>
      </c>
      <c r="G167">
        <v>1</v>
      </c>
      <c r="H167">
        <v>1</v>
      </c>
      <c r="I167">
        <v>420201001</v>
      </c>
      <c r="J167" t="s">
        <v>40</v>
      </c>
      <c r="K167" s="9">
        <v>42.954000000000001</v>
      </c>
    </row>
    <row r="168" spans="1:11" x14ac:dyDescent="0.25">
      <c r="A168" s="8" t="s">
        <v>60</v>
      </c>
      <c r="B168" s="8">
        <v>1107648</v>
      </c>
      <c r="C168" t="s">
        <v>25</v>
      </c>
      <c r="D168" t="s">
        <v>26</v>
      </c>
      <c r="E168" t="s">
        <v>27</v>
      </c>
      <c r="F168">
        <v>2</v>
      </c>
      <c r="G168">
        <v>1</v>
      </c>
      <c r="H168">
        <v>1</v>
      </c>
      <c r="I168" s="13">
        <v>610601001</v>
      </c>
      <c r="J168" t="s">
        <v>56</v>
      </c>
      <c r="K168" s="9">
        <v>4.6265060240963853</v>
      </c>
    </row>
    <row r="169" spans="1:11" x14ac:dyDescent="0.25">
      <c r="A169" s="8" t="s">
        <v>60</v>
      </c>
      <c r="B169" s="8">
        <v>1107648</v>
      </c>
      <c r="C169" t="s">
        <v>25</v>
      </c>
      <c r="D169" t="s">
        <v>26</v>
      </c>
      <c r="E169" t="s">
        <v>27</v>
      </c>
      <c r="F169">
        <v>1</v>
      </c>
      <c r="G169">
        <v>1</v>
      </c>
      <c r="H169">
        <v>1</v>
      </c>
      <c r="I169">
        <v>330201001</v>
      </c>
      <c r="J169" t="s">
        <v>42</v>
      </c>
      <c r="K169" s="9">
        <v>3236.8780000000002</v>
      </c>
    </row>
    <row r="170" spans="1:11" x14ac:dyDescent="0.25">
      <c r="A170" s="8" t="s">
        <v>60</v>
      </c>
      <c r="B170" s="8">
        <v>1107648</v>
      </c>
      <c r="C170" t="s">
        <v>25</v>
      </c>
      <c r="D170" t="s">
        <v>26</v>
      </c>
      <c r="E170" t="s">
        <v>27</v>
      </c>
      <c r="F170">
        <v>1</v>
      </c>
      <c r="G170">
        <v>1</v>
      </c>
      <c r="H170">
        <v>1</v>
      </c>
      <c r="I170">
        <v>810101001</v>
      </c>
      <c r="J170" t="s">
        <v>59</v>
      </c>
      <c r="K170" s="9">
        <v>1729.905</v>
      </c>
    </row>
    <row r="171" spans="1:11" x14ac:dyDescent="0.25">
      <c r="A171" s="8" t="s">
        <v>60</v>
      </c>
      <c r="B171" s="8">
        <v>1107648</v>
      </c>
      <c r="C171" t="s">
        <v>25</v>
      </c>
      <c r="D171" t="s">
        <v>26</v>
      </c>
      <c r="E171" t="s">
        <v>27</v>
      </c>
      <c r="F171">
        <v>2</v>
      </c>
      <c r="G171">
        <v>1</v>
      </c>
      <c r="H171">
        <v>4</v>
      </c>
      <c r="I171">
        <v>810101001</v>
      </c>
      <c r="J171" t="s">
        <v>59</v>
      </c>
      <c r="K171" s="9">
        <v>2015.8109999999999</v>
      </c>
    </row>
    <row r="172" spans="1:11" x14ac:dyDescent="0.25">
      <c r="A172" s="8" t="s">
        <v>60</v>
      </c>
      <c r="B172" s="8">
        <v>1107648</v>
      </c>
      <c r="C172" t="s">
        <v>25</v>
      </c>
      <c r="D172" t="s">
        <v>26</v>
      </c>
      <c r="E172" t="s">
        <v>27</v>
      </c>
      <c r="F172">
        <v>1</v>
      </c>
      <c r="G172">
        <v>1</v>
      </c>
      <c r="H172">
        <v>1</v>
      </c>
      <c r="I172">
        <v>320101001</v>
      </c>
      <c r="J172" t="s">
        <v>30</v>
      </c>
      <c r="K172" s="9">
        <v>4112.192</v>
      </c>
    </row>
    <row r="173" spans="1:11" x14ac:dyDescent="0.25">
      <c r="A173" s="8" t="s">
        <v>61</v>
      </c>
      <c r="B173" s="8">
        <v>1107648</v>
      </c>
      <c r="C173" t="s">
        <v>25</v>
      </c>
      <c r="D173" t="s">
        <v>26</v>
      </c>
      <c r="E173" t="s">
        <v>27</v>
      </c>
      <c r="F173">
        <v>1</v>
      </c>
      <c r="G173">
        <v>1</v>
      </c>
      <c r="H173">
        <v>4</v>
      </c>
      <c r="I173">
        <v>420105001</v>
      </c>
      <c r="J173" t="s">
        <v>7</v>
      </c>
      <c r="K173" s="9">
        <f>14787.638+9910.38</f>
        <v>24698.018</v>
      </c>
    </row>
    <row r="174" spans="1:11" x14ac:dyDescent="0.25">
      <c r="A174" s="8" t="s">
        <v>61</v>
      </c>
      <c r="B174" s="8">
        <v>1107648</v>
      </c>
      <c r="C174" t="s">
        <v>25</v>
      </c>
      <c r="D174" t="s">
        <v>26</v>
      </c>
      <c r="E174" t="s">
        <v>27</v>
      </c>
      <c r="F174">
        <v>2</v>
      </c>
      <c r="G174">
        <v>1</v>
      </c>
      <c r="H174">
        <v>1</v>
      </c>
      <c r="I174">
        <v>420105001</v>
      </c>
      <c r="J174" t="s">
        <v>7</v>
      </c>
      <c r="K174" s="9">
        <v>20406.124</v>
      </c>
    </row>
    <row r="175" spans="1:11" x14ac:dyDescent="0.25">
      <c r="A175" s="8" t="s">
        <v>61</v>
      </c>
      <c r="B175" s="8">
        <v>1107648</v>
      </c>
      <c r="C175" t="s">
        <v>25</v>
      </c>
      <c r="D175" t="s">
        <v>26</v>
      </c>
      <c r="E175" t="s">
        <v>27</v>
      </c>
      <c r="F175">
        <v>1</v>
      </c>
      <c r="G175">
        <v>1</v>
      </c>
      <c r="H175">
        <v>4</v>
      </c>
      <c r="I175">
        <v>330201003</v>
      </c>
      <c r="J175" t="s">
        <v>36</v>
      </c>
      <c r="K175" s="9">
        <v>3577.6570000000002</v>
      </c>
    </row>
    <row r="176" spans="1:11" x14ac:dyDescent="0.25">
      <c r="A176" s="8" t="s">
        <v>61</v>
      </c>
      <c r="B176" s="8">
        <v>1107648</v>
      </c>
      <c r="C176" t="s">
        <v>25</v>
      </c>
      <c r="D176" t="s">
        <v>26</v>
      </c>
      <c r="E176" t="s">
        <v>27</v>
      </c>
      <c r="F176">
        <v>2</v>
      </c>
      <c r="G176">
        <v>1</v>
      </c>
      <c r="H176">
        <v>1</v>
      </c>
      <c r="I176">
        <v>330201003</v>
      </c>
      <c r="J176" t="s">
        <v>36</v>
      </c>
      <c r="K176" s="9">
        <f>4783.151+2791.838</f>
        <v>7574.9889999999996</v>
      </c>
    </row>
    <row r="177" spans="1:11" x14ac:dyDescent="0.25">
      <c r="A177" s="8" t="s">
        <v>61</v>
      </c>
      <c r="B177" s="8">
        <v>1107648</v>
      </c>
      <c r="C177" t="s">
        <v>25</v>
      </c>
      <c r="D177" t="s">
        <v>26</v>
      </c>
      <c r="E177" t="s">
        <v>27</v>
      </c>
      <c r="F177">
        <v>1</v>
      </c>
      <c r="G177">
        <v>1</v>
      </c>
      <c r="H177">
        <v>1</v>
      </c>
      <c r="I177">
        <v>330201003</v>
      </c>
      <c r="J177" t="s">
        <v>54</v>
      </c>
      <c r="K177" s="9">
        <v>2214.3009999999999</v>
      </c>
    </row>
    <row r="178" spans="1:11" x14ac:dyDescent="0.25">
      <c r="A178" s="8" t="s">
        <v>61</v>
      </c>
      <c r="B178" s="8">
        <v>1107648</v>
      </c>
      <c r="C178" t="s">
        <v>25</v>
      </c>
      <c r="D178" t="s">
        <v>26</v>
      </c>
      <c r="E178" t="s">
        <v>27</v>
      </c>
      <c r="F178">
        <v>1</v>
      </c>
      <c r="G178">
        <v>1</v>
      </c>
      <c r="H178">
        <v>4</v>
      </c>
      <c r="I178">
        <v>810201001</v>
      </c>
      <c r="J178" t="s">
        <v>39</v>
      </c>
      <c r="K178" s="9">
        <v>33304.593999999997</v>
      </c>
    </row>
    <row r="179" spans="1:11" x14ac:dyDescent="0.25">
      <c r="A179" s="8" t="s">
        <v>61</v>
      </c>
      <c r="B179" s="8">
        <v>1107648</v>
      </c>
      <c r="C179" t="s">
        <v>25</v>
      </c>
      <c r="D179" t="s">
        <v>26</v>
      </c>
      <c r="E179" t="s">
        <v>27</v>
      </c>
      <c r="F179">
        <v>2</v>
      </c>
      <c r="G179">
        <v>1</v>
      </c>
      <c r="H179">
        <v>1</v>
      </c>
      <c r="I179">
        <v>810201001</v>
      </c>
      <c r="J179" t="s">
        <v>39</v>
      </c>
      <c r="K179" s="9">
        <v>8842.7489999999998</v>
      </c>
    </row>
    <row r="180" spans="1:11" x14ac:dyDescent="0.25">
      <c r="A180" s="8" t="s">
        <v>61</v>
      </c>
      <c r="B180" s="8">
        <v>1107648</v>
      </c>
      <c r="C180" t="s">
        <v>25</v>
      </c>
      <c r="D180" t="s">
        <v>26</v>
      </c>
      <c r="E180" t="s">
        <v>27</v>
      </c>
      <c r="F180">
        <v>2</v>
      </c>
      <c r="G180">
        <v>1</v>
      </c>
      <c r="H180">
        <v>1</v>
      </c>
      <c r="I180">
        <v>420102004</v>
      </c>
      <c r="J180" t="s">
        <v>28</v>
      </c>
      <c r="K180" s="9">
        <v>1258.354</v>
      </c>
    </row>
    <row r="181" spans="1:11" x14ac:dyDescent="0.25">
      <c r="A181" s="8" t="s">
        <v>61</v>
      </c>
      <c r="B181" s="8">
        <v>1107648</v>
      </c>
      <c r="C181" t="s">
        <v>25</v>
      </c>
      <c r="D181" t="s">
        <v>26</v>
      </c>
      <c r="E181" t="s">
        <v>27</v>
      </c>
      <c r="F181">
        <v>1</v>
      </c>
      <c r="G181">
        <v>1</v>
      </c>
      <c r="H181">
        <v>4</v>
      </c>
      <c r="I181">
        <v>310101001</v>
      </c>
      <c r="J181" t="s">
        <v>31</v>
      </c>
      <c r="K181" s="9">
        <v>29933.184000000001</v>
      </c>
    </row>
    <row r="182" spans="1:11" x14ac:dyDescent="0.25">
      <c r="A182" s="8" t="s">
        <v>61</v>
      </c>
      <c r="B182" s="8">
        <v>1107648</v>
      </c>
      <c r="C182" t="s">
        <v>25</v>
      </c>
      <c r="D182" t="s">
        <v>26</v>
      </c>
      <c r="E182" t="s">
        <v>27</v>
      </c>
      <c r="F182">
        <v>2</v>
      </c>
      <c r="G182">
        <v>1</v>
      </c>
      <c r="H182">
        <v>1</v>
      </c>
      <c r="I182">
        <v>310101001</v>
      </c>
      <c r="J182" t="s">
        <v>31</v>
      </c>
      <c r="K182" s="9">
        <v>26073.927</v>
      </c>
    </row>
    <row r="183" spans="1:11" x14ac:dyDescent="0.25">
      <c r="A183" s="8" t="s">
        <v>61</v>
      </c>
      <c r="B183" s="8">
        <v>1107648</v>
      </c>
      <c r="C183" t="s">
        <v>25</v>
      </c>
      <c r="D183" t="s">
        <v>26</v>
      </c>
      <c r="E183" t="s">
        <v>27</v>
      </c>
      <c r="F183">
        <v>2</v>
      </c>
      <c r="G183">
        <v>1</v>
      </c>
      <c r="H183">
        <v>1</v>
      </c>
      <c r="I183">
        <v>330201009</v>
      </c>
      <c r="J183" t="s">
        <v>41</v>
      </c>
      <c r="K183" s="9">
        <f>2818.859+774.578</f>
        <v>3593.4369999999999</v>
      </c>
    </row>
    <row r="184" spans="1:11" x14ac:dyDescent="0.25">
      <c r="A184" s="8" t="s">
        <v>61</v>
      </c>
      <c r="B184" s="8">
        <v>1107648</v>
      </c>
      <c r="C184" t="s">
        <v>25</v>
      </c>
      <c r="D184" t="s">
        <v>26</v>
      </c>
      <c r="E184" t="s">
        <v>27</v>
      </c>
      <c r="F184">
        <v>2</v>
      </c>
      <c r="G184">
        <v>1</v>
      </c>
      <c r="H184">
        <v>1</v>
      </c>
      <c r="I184">
        <v>420201001</v>
      </c>
      <c r="J184" t="s">
        <v>40</v>
      </c>
      <c r="K184" s="9">
        <v>319.178</v>
      </c>
    </row>
    <row r="185" spans="1:11" x14ac:dyDescent="0.25">
      <c r="A185" s="8" t="s">
        <v>61</v>
      </c>
      <c r="B185" s="8">
        <v>1107648</v>
      </c>
      <c r="C185" t="s">
        <v>25</v>
      </c>
      <c r="D185" t="s">
        <v>26</v>
      </c>
      <c r="E185" t="s">
        <v>27</v>
      </c>
      <c r="F185">
        <v>1</v>
      </c>
      <c r="G185">
        <v>1</v>
      </c>
      <c r="H185">
        <v>1</v>
      </c>
      <c r="I185">
        <v>330201001</v>
      </c>
      <c r="J185" t="s">
        <v>42</v>
      </c>
      <c r="K185" s="9">
        <v>3450.6660000000002</v>
      </c>
    </row>
    <row r="186" spans="1:11" x14ac:dyDescent="0.25">
      <c r="A186" s="8" t="s">
        <v>61</v>
      </c>
      <c r="B186" s="8">
        <v>1107648</v>
      </c>
      <c r="C186" t="s">
        <v>25</v>
      </c>
      <c r="D186" t="s">
        <v>26</v>
      </c>
      <c r="E186" t="s">
        <v>27</v>
      </c>
      <c r="F186">
        <v>2</v>
      </c>
      <c r="G186">
        <v>1</v>
      </c>
      <c r="H186">
        <v>4</v>
      </c>
      <c r="I186">
        <v>330201001</v>
      </c>
      <c r="J186" t="s">
        <v>42</v>
      </c>
      <c r="K186" s="9">
        <v>7339.2539999999999</v>
      </c>
    </row>
    <row r="187" spans="1:11" x14ac:dyDescent="0.25">
      <c r="A187" s="8" t="s">
        <v>61</v>
      </c>
      <c r="B187" s="8">
        <v>1107648</v>
      </c>
      <c r="C187" t="s">
        <v>25</v>
      </c>
      <c r="D187" t="s">
        <v>26</v>
      </c>
      <c r="E187" t="s">
        <v>27</v>
      </c>
      <c r="F187">
        <v>1</v>
      </c>
      <c r="G187">
        <v>1</v>
      </c>
      <c r="H187">
        <v>1</v>
      </c>
      <c r="I187">
        <v>320101001</v>
      </c>
      <c r="J187" t="s">
        <v>30</v>
      </c>
      <c r="K187" s="9">
        <v>8184.6059999999998</v>
      </c>
    </row>
    <row r="188" spans="1:11" x14ac:dyDescent="0.25">
      <c r="A188" s="8" t="s">
        <v>61</v>
      </c>
      <c r="B188" s="8">
        <v>1107648</v>
      </c>
      <c r="C188" t="s">
        <v>25</v>
      </c>
      <c r="D188" t="s">
        <v>26</v>
      </c>
      <c r="E188" t="s">
        <v>27</v>
      </c>
      <c r="F188">
        <v>2</v>
      </c>
      <c r="G188">
        <v>1</v>
      </c>
      <c r="H188">
        <v>4</v>
      </c>
      <c r="I188">
        <v>320101001</v>
      </c>
      <c r="J188" t="s">
        <v>30</v>
      </c>
      <c r="K188" s="9">
        <v>6663.11</v>
      </c>
    </row>
    <row r="189" spans="1:11" x14ac:dyDescent="0.25">
      <c r="A189" s="8" t="s">
        <v>62</v>
      </c>
      <c r="B189" s="8">
        <v>1107648</v>
      </c>
      <c r="C189" t="s">
        <v>25</v>
      </c>
      <c r="D189" t="s">
        <v>26</v>
      </c>
      <c r="E189" t="s">
        <v>27</v>
      </c>
      <c r="F189">
        <v>1</v>
      </c>
      <c r="G189">
        <v>1</v>
      </c>
      <c r="H189">
        <v>4</v>
      </c>
      <c r="I189">
        <v>420105001</v>
      </c>
      <c r="J189" t="s">
        <v>7</v>
      </c>
      <c r="K189" s="9">
        <v>39633.673000000003</v>
      </c>
    </row>
    <row r="190" spans="1:11" x14ac:dyDescent="0.25">
      <c r="A190" s="8" t="s">
        <v>62</v>
      </c>
      <c r="B190" s="8">
        <v>1107648</v>
      </c>
      <c r="C190" t="s">
        <v>25</v>
      </c>
      <c r="D190" t="s">
        <v>26</v>
      </c>
      <c r="E190" t="s">
        <v>27</v>
      </c>
      <c r="F190">
        <v>2</v>
      </c>
      <c r="G190">
        <v>1</v>
      </c>
      <c r="H190">
        <v>1</v>
      </c>
      <c r="I190">
        <v>420105001</v>
      </c>
      <c r="J190" t="s">
        <v>7</v>
      </c>
      <c r="K190" s="9">
        <v>42313.110999999997</v>
      </c>
    </row>
    <row r="191" spans="1:11" x14ac:dyDescent="0.25">
      <c r="A191" s="8" t="s">
        <v>62</v>
      </c>
      <c r="B191" s="8">
        <v>1107648</v>
      </c>
      <c r="C191" t="s">
        <v>25</v>
      </c>
      <c r="D191" t="s">
        <v>26</v>
      </c>
      <c r="E191" t="s">
        <v>27</v>
      </c>
      <c r="F191">
        <v>2</v>
      </c>
      <c r="G191">
        <v>1</v>
      </c>
      <c r="H191">
        <v>1</v>
      </c>
      <c r="I191">
        <v>330201003</v>
      </c>
      <c r="J191" t="s">
        <v>36</v>
      </c>
      <c r="K191" s="9">
        <v>4155.4989999999998</v>
      </c>
    </row>
    <row r="192" spans="1:11" x14ac:dyDescent="0.25">
      <c r="A192" s="8" t="s">
        <v>62</v>
      </c>
      <c r="B192" s="8">
        <v>1107648</v>
      </c>
      <c r="C192" t="s">
        <v>25</v>
      </c>
      <c r="D192" t="s">
        <v>26</v>
      </c>
      <c r="E192" t="s">
        <v>27</v>
      </c>
      <c r="F192">
        <v>1</v>
      </c>
      <c r="G192">
        <v>1</v>
      </c>
      <c r="H192">
        <v>1</v>
      </c>
      <c r="I192">
        <v>330201003</v>
      </c>
      <c r="J192" t="s">
        <v>54</v>
      </c>
      <c r="K192" s="9">
        <v>2686.96</v>
      </c>
    </row>
    <row r="193" spans="1:11" x14ac:dyDescent="0.25">
      <c r="A193" s="8" t="s">
        <v>62</v>
      </c>
      <c r="B193" s="8">
        <v>1107648</v>
      </c>
      <c r="C193" t="s">
        <v>25</v>
      </c>
      <c r="D193" t="s">
        <v>26</v>
      </c>
      <c r="E193" t="s">
        <v>27</v>
      </c>
      <c r="F193">
        <v>1</v>
      </c>
      <c r="G193">
        <v>1</v>
      </c>
      <c r="H193">
        <v>4</v>
      </c>
      <c r="I193">
        <v>810201001</v>
      </c>
      <c r="J193" t="s">
        <v>39</v>
      </c>
      <c r="K193" s="9">
        <v>13860.907999999999</v>
      </c>
    </row>
    <row r="194" spans="1:11" x14ac:dyDescent="0.25">
      <c r="A194" s="8" t="s">
        <v>62</v>
      </c>
      <c r="B194" s="8">
        <v>1107648</v>
      </c>
      <c r="C194" t="s">
        <v>25</v>
      </c>
      <c r="D194" t="s">
        <v>26</v>
      </c>
      <c r="E194" t="s">
        <v>27</v>
      </c>
      <c r="F194">
        <v>2</v>
      </c>
      <c r="G194">
        <v>1</v>
      </c>
      <c r="H194">
        <v>1</v>
      </c>
      <c r="I194">
        <v>810201001</v>
      </c>
      <c r="J194" t="s">
        <v>39</v>
      </c>
      <c r="K194" s="9">
        <v>7802.5820000000003</v>
      </c>
    </row>
    <row r="195" spans="1:11" x14ac:dyDescent="0.25">
      <c r="A195" s="8" t="s">
        <v>62</v>
      </c>
      <c r="B195" s="8">
        <v>1107648</v>
      </c>
      <c r="C195" t="s">
        <v>25</v>
      </c>
      <c r="D195" t="s">
        <v>26</v>
      </c>
      <c r="E195" t="s">
        <v>27</v>
      </c>
      <c r="F195">
        <v>1</v>
      </c>
      <c r="G195">
        <v>1</v>
      </c>
      <c r="H195">
        <v>4</v>
      </c>
      <c r="I195">
        <v>420102004</v>
      </c>
      <c r="J195" t="s">
        <v>28</v>
      </c>
      <c r="K195" s="9">
        <v>10008.262000000001</v>
      </c>
    </row>
    <row r="196" spans="1:11" x14ac:dyDescent="0.25">
      <c r="A196" s="8" t="s">
        <v>62</v>
      </c>
      <c r="B196" s="8">
        <v>1107648</v>
      </c>
      <c r="C196" t="s">
        <v>25</v>
      </c>
      <c r="D196" t="s">
        <v>26</v>
      </c>
      <c r="E196" t="s">
        <v>27</v>
      </c>
      <c r="F196">
        <v>2</v>
      </c>
      <c r="G196">
        <v>1</v>
      </c>
      <c r="H196">
        <v>1</v>
      </c>
      <c r="I196">
        <v>420102004</v>
      </c>
      <c r="J196" t="s">
        <v>28</v>
      </c>
      <c r="K196" s="9">
        <v>9960.4549999999999</v>
      </c>
    </row>
    <row r="197" spans="1:11" x14ac:dyDescent="0.25">
      <c r="A197" s="8" t="s">
        <v>62</v>
      </c>
      <c r="B197" s="8">
        <v>1107648</v>
      </c>
      <c r="C197" t="s">
        <v>25</v>
      </c>
      <c r="D197" t="s">
        <v>26</v>
      </c>
      <c r="E197" t="s">
        <v>27</v>
      </c>
      <c r="F197">
        <v>1</v>
      </c>
      <c r="G197">
        <v>1</v>
      </c>
      <c r="H197">
        <v>4</v>
      </c>
      <c r="I197">
        <v>310101001</v>
      </c>
      <c r="J197" t="s">
        <v>31</v>
      </c>
      <c r="K197" s="9">
        <v>36813.673000000003</v>
      </c>
    </row>
    <row r="198" spans="1:11" x14ac:dyDescent="0.25">
      <c r="A198" s="8" t="s">
        <v>62</v>
      </c>
      <c r="B198" s="8">
        <v>1107648</v>
      </c>
      <c r="C198" t="s">
        <v>25</v>
      </c>
      <c r="D198" t="s">
        <v>26</v>
      </c>
      <c r="E198" t="s">
        <v>27</v>
      </c>
      <c r="F198">
        <v>2</v>
      </c>
      <c r="G198">
        <v>1</v>
      </c>
      <c r="H198">
        <v>1</v>
      </c>
      <c r="I198">
        <v>310101001</v>
      </c>
      <c r="J198" t="s">
        <v>31</v>
      </c>
      <c r="K198" s="9">
        <v>26570.847000000002</v>
      </c>
    </row>
    <row r="199" spans="1:11" x14ac:dyDescent="0.25">
      <c r="A199" s="8" t="s">
        <v>62</v>
      </c>
      <c r="B199" s="8">
        <v>1107648</v>
      </c>
      <c r="C199" t="s">
        <v>25</v>
      </c>
      <c r="D199" t="s">
        <v>26</v>
      </c>
      <c r="E199" t="s">
        <v>27</v>
      </c>
      <c r="F199">
        <v>2</v>
      </c>
      <c r="G199">
        <v>1</v>
      </c>
      <c r="H199">
        <v>1</v>
      </c>
      <c r="I199">
        <v>330201009</v>
      </c>
      <c r="J199" t="s">
        <v>41</v>
      </c>
      <c r="K199" s="9">
        <v>4237.66</v>
      </c>
    </row>
    <row r="200" spans="1:11" x14ac:dyDescent="0.25">
      <c r="A200" s="8" t="s">
        <v>62</v>
      </c>
      <c r="B200" s="8">
        <v>1107648</v>
      </c>
      <c r="C200" t="s">
        <v>25</v>
      </c>
      <c r="D200" t="s">
        <v>26</v>
      </c>
      <c r="E200" t="s">
        <v>27</v>
      </c>
      <c r="F200">
        <v>2</v>
      </c>
      <c r="G200">
        <v>1</v>
      </c>
      <c r="H200">
        <v>1</v>
      </c>
      <c r="I200">
        <v>420201001</v>
      </c>
      <c r="J200" t="s">
        <v>40</v>
      </c>
      <c r="K200" s="9">
        <v>418.125</v>
      </c>
    </row>
    <row r="201" spans="1:11" x14ac:dyDescent="0.25">
      <c r="A201" s="8" t="s">
        <v>62</v>
      </c>
      <c r="B201" s="8">
        <v>1107648</v>
      </c>
      <c r="C201" t="s">
        <v>25</v>
      </c>
      <c r="D201" t="s">
        <v>26</v>
      </c>
      <c r="E201" t="s">
        <v>27</v>
      </c>
      <c r="F201">
        <v>1</v>
      </c>
      <c r="G201">
        <v>1</v>
      </c>
      <c r="H201">
        <v>1</v>
      </c>
      <c r="I201">
        <v>330201001</v>
      </c>
      <c r="J201" t="s">
        <v>42</v>
      </c>
      <c r="K201" s="9">
        <v>2179.9180000000001</v>
      </c>
    </row>
    <row r="202" spans="1:11" x14ac:dyDescent="0.25">
      <c r="A202" s="8" t="s">
        <v>62</v>
      </c>
      <c r="B202" s="8">
        <v>1107648</v>
      </c>
      <c r="C202" t="s">
        <v>25</v>
      </c>
      <c r="D202" t="s">
        <v>26</v>
      </c>
      <c r="E202" t="s">
        <v>27</v>
      </c>
      <c r="F202">
        <v>1</v>
      </c>
      <c r="G202">
        <v>1</v>
      </c>
      <c r="H202">
        <v>1</v>
      </c>
      <c r="I202">
        <v>320101001</v>
      </c>
      <c r="J202" t="s">
        <v>30</v>
      </c>
      <c r="K202" s="9">
        <v>6902.616</v>
      </c>
    </row>
    <row r="203" spans="1:11" x14ac:dyDescent="0.25">
      <c r="A203" s="8" t="s">
        <v>62</v>
      </c>
      <c r="B203" s="8">
        <v>1107648</v>
      </c>
      <c r="C203" t="s">
        <v>25</v>
      </c>
      <c r="D203" t="s">
        <v>26</v>
      </c>
      <c r="E203" t="s">
        <v>27</v>
      </c>
      <c r="F203">
        <v>2</v>
      </c>
      <c r="G203">
        <v>1</v>
      </c>
      <c r="H203">
        <v>4</v>
      </c>
      <c r="I203">
        <v>320101001</v>
      </c>
      <c r="J203" t="s">
        <v>30</v>
      </c>
      <c r="K203" s="9">
        <v>6156.7860000000001</v>
      </c>
    </row>
    <row r="204" spans="1:11" x14ac:dyDescent="0.25">
      <c r="A204" s="8" t="s">
        <v>63</v>
      </c>
      <c r="B204" s="8">
        <v>1107648</v>
      </c>
      <c r="C204" t="s">
        <v>25</v>
      </c>
      <c r="D204" t="s">
        <v>26</v>
      </c>
      <c r="E204" t="s">
        <v>27</v>
      </c>
      <c r="F204">
        <v>1</v>
      </c>
      <c r="G204">
        <v>1</v>
      </c>
      <c r="H204">
        <v>4</v>
      </c>
      <c r="I204">
        <v>420105001</v>
      </c>
      <c r="J204" t="s">
        <v>7</v>
      </c>
      <c r="K204" s="9">
        <v>51797.069999999992</v>
      </c>
    </row>
    <row r="205" spans="1:11" x14ac:dyDescent="0.25">
      <c r="A205" s="8" t="s">
        <v>63</v>
      </c>
      <c r="B205" s="8">
        <v>1107648</v>
      </c>
      <c r="C205" t="s">
        <v>25</v>
      </c>
      <c r="D205" t="s">
        <v>26</v>
      </c>
      <c r="E205" t="s">
        <v>27</v>
      </c>
      <c r="F205">
        <v>2</v>
      </c>
      <c r="G205">
        <v>1</v>
      </c>
      <c r="H205">
        <v>1</v>
      </c>
      <c r="I205">
        <v>420105001</v>
      </c>
      <c r="J205" t="s">
        <v>7</v>
      </c>
      <c r="K205" s="9">
        <v>43325.752</v>
      </c>
    </row>
    <row r="206" spans="1:11" x14ac:dyDescent="0.25">
      <c r="A206" s="8" t="s">
        <v>63</v>
      </c>
      <c r="B206" s="8">
        <v>1107648</v>
      </c>
      <c r="C206" t="s">
        <v>25</v>
      </c>
      <c r="D206" t="s">
        <v>26</v>
      </c>
      <c r="E206" t="s">
        <v>27</v>
      </c>
      <c r="F206">
        <v>2</v>
      </c>
      <c r="G206">
        <v>1</v>
      </c>
      <c r="H206">
        <v>1</v>
      </c>
      <c r="I206">
        <v>330201003</v>
      </c>
      <c r="J206" t="s">
        <v>36</v>
      </c>
      <c r="K206" s="9">
        <v>4951.4627225538825</v>
      </c>
    </row>
    <row r="207" spans="1:11" x14ac:dyDescent="0.25">
      <c r="A207" s="8" t="s">
        <v>63</v>
      </c>
      <c r="B207" s="8">
        <v>1107648</v>
      </c>
      <c r="C207" t="s">
        <v>25</v>
      </c>
      <c r="D207" t="s">
        <v>26</v>
      </c>
      <c r="E207" t="s">
        <v>27</v>
      </c>
      <c r="F207">
        <v>1</v>
      </c>
      <c r="G207">
        <v>1</v>
      </c>
      <c r="H207">
        <v>1</v>
      </c>
      <c r="I207">
        <v>330201003</v>
      </c>
      <c r="J207" t="s">
        <v>54</v>
      </c>
      <c r="K207" s="9">
        <v>2202.150289017341</v>
      </c>
    </row>
    <row r="208" spans="1:11" x14ac:dyDescent="0.25">
      <c r="A208" s="8" t="s">
        <v>63</v>
      </c>
      <c r="B208" s="8">
        <v>1107648</v>
      </c>
      <c r="C208" t="s">
        <v>25</v>
      </c>
      <c r="D208" t="s">
        <v>26</v>
      </c>
      <c r="E208" t="s">
        <v>27</v>
      </c>
      <c r="F208">
        <v>2</v>
      </c>
      <c r="G208">
        <v>1</v>
      </c>
      <c r="H208">
        <v>4</v>
      </c>
      <c r="I208">
        <v>330201003</v>
      </c>
      <c r="J208" t="s">
        <v>54</v>
      </c>
      <c r="K208" s="12">
        <v>2250.9760000000001</v>
      </c>
    </row>
    <row r="209" spans="1:11" x14ac:dyDescent="0.25">
      <c r="A209" s="8" t="s">
        <v>63</v>
      </c>
      <c r="B209" s="8">
        <v>1107648</v>
      </c>
      <c r="C209" t="s">
        <v>25</v>
      </c>
      <c r="D209" t="s">
        <v>26</v>
      </c>
      <c r="E209" t="s">
        <v>27</v>
      </c>
      <c r="F209">
        <v>2</v>
      </c>
      <c r="G209">
        <v>1</v>
      </c>
      <c r="H209">
        <v>1</v>
      </c>
      <c r="I209">
        <v>810201001</v>
      </c>
      <c r="J209" t="s">
        <v>39</v>
      </c>
      <c r="K209" s="9">
        <v>13157.453809162236</v>
      </c>
    </row>
    <row r="210" spans="1:11" x14ac:dyDescent="0.25">
      <c r="A210" s="8" t="s">
        <v>63</v>
      </c>
      <c r="B210" s="8">
        <v>1107648</v>
      </c>
      <c r="C210" t="s">
        <v>25</v>
      </c>
      <c r="D210" t="s">
        <v>26</v>
      </c>
      <c r="E210" t="s">
        <v>27</v>
      </c>
      <c r="F210">
        <v>1</v>
      </c>
      <c r="G210">
        <v>1</v>
      </c>
      <c r="H210">
        <v>4</v>
      </c>
      <c r="I210">
        <v>420102004</v>
      </c>
      <c r="J210" t="s">
        <v>28</v>
      </c>
      <c r="K210" s="9">
        <v>4963.79</v>
      </c>
    </row>
    <row r="211" spans="1:11" x14ac:dyDescent="0.25">
      <c r="A211" s="8" t="s">
        <v>63</v>
      </c>
      <c r="B211" s="8">
        <v>1107648</v>
      </c>
      <c r="C211" t="s">
        <v>25</v>
      </c>
      <c r="D211" t="s">
        <v>26</v>
      </c>
      <c r="E211" t="s">
        <v>27</v>
      </c>
      <c r="F211">
        <v>2</v>
      </c>
      <c r="G211">
        <v>1</v>
      </c>
      <c r="H211">
        <v>1</v>
      </c>
      <c r="I211">
        <v>420102004</v>
      </c>
      <c r="J211" t="s">
        <v>28</v>
      </c>
      <c r="K211" s="9">
        <v>3635.1129999999998</v>
      </c>
    </row>
    <row r="212" spans="1:11" x14ac:dyDescent="0.25">
      <c r="A212" s="8" t="s">
        <v>63</v>
      </c>
      <c r="B212" s="8">
        <v>1107648</v>
      </c>
      <c r="C212" t="s">
        <v>25</v>
      </c>
      <c r="D212" t="s">
        <v>26</v>
      </c>
      <c r="E212" t="s">
        <v>27</v>
      </c>
      <c r="F212">
        <v>1</v>
      </c>
      <c r="G212">
        <v>1</v>
      </c>
      <c r="H212">
        <v>4</v>
      </c>
      <c r="I212">
        <v>310101001</v>
      </c>
      <c r="J212" t="s">
        <v>31</v>
      </c>
      <c r="K212" s="9">
        <v>19928.826000000001</v>
      </c>
    </row>
    <row r="213" spans="1:11" x14ac:dyDescent="0.25">
      <c r="A213" s="8" t="s">
        <v>63</v>
      </c>
      <c r="B213" s="8">
        <v>1107648</v>
      </c>
      <c r="C213" t="s">
        <v>25</v>
      </c>
      <c r="D213" t="s">
        <v>26</v>
      </c>
      <c r="E213" t="s">
        <v>27</v>
      </c>
      <c r="F213">
        <v>2</v>
      </c>
      <c r="G213">
        <v>1</v>
      </c>
      <c r="H213">
        <v>1</v>
      </c>
      <c r="I213">
        <v>310101001</v>
      </c>
      <c r="J213" t="s">
        <v>31</v>
      </c>
      <c r="K213" s="9">
        <v>27323.236395047508</v>
      </c>
    </row>
    <row r="214" spans="1:11" x14ac:dyDescent="0.25">
      <c r="A214" s="8" t="s">
        <v>63</v>
      </c>
      <c r="B214" s="8">
        <v>1107648</v>
      </c>
      <c r="C214" t="s">
        <v>25</v>
      </c>
      <c r="D214" t="s">
        <v>26</v>
      </c>
      <c r="E214" t="s">
        <v>27</v>
      </c>
      <c r="F214">
        <v>2</v>
      </c>
      <c r="G214">
        <v>1</v>
      </c>
      <c r="H214">
        <v>1</v>
      </c>
      <c r="I214">
        <v>330201009</v>
      </c>
      <c r="J214" t="s">
        <v>41</v>
      </c>
      <c r="K214" s="9">
        <v>6766.8114460909555</v>
      </c>
    </row>
    <row r="215" spans="1:11" x14ac:dyDescent="0.25">
      <c r="A215" s="8" t="s">
        <v>63</v>
      </c>
      <c r="B215" s="8">
        <v>1107648</v>
      </c>
      <c r="C215" t="s">
        <v>25</v>
      </c>
      <c r="D215" t="s">
        <v>26</v>
      </c>
      <c r="E215" t="s">
        <v>27</v>
      </c>
      <c r="F215">
        <v>1</v>
      </c>
      <c r="G215">
        <v>1</v>
      </c>
      <c r="H215">
        <v>4</v>
      </c>
      <c r="I215">
        <v>330201009</v>
      </c>
      <c r="J215" t="s">
        <v>41</v>
      </c>
      <c r="K215" s="9">
        <v>3819.8710000000001</v>
      </c>
    </row>
    <row r="216" spans="1:11" x14ac:dyDescent="0.25">
      <c r="A216" s="8" t="s">
        <v>63</v>
      </c>
      <c r="B216" s="8">
        <v>1107648</v>
      </c>
      <c r="C216" t="s">
        <v>25</v>
      </c>
      <c r="D216" t="s">
        <v>26</v>
      </c>
      <c r="E216" t="s">
        <v>27</v>
      </c>
      <c r="F216">
        <v>2</v>
      </c>
      <c r="G216">
        <v>1</v>
      </c>
      <c r="H216">
        <v>1</v>
      </c>
      <c r="I216">
        <v>420201001</v>
      </c>
      <c r="J216" t="s">
        <v>40</v>
      </c>
      <c r="K216" s="9">
        <v>330.57400000000001</v>
      </c>
    </row>
    <row r="217" spans="1:11" x14ac:dyDescent="0.25">
      <c r="A217" s="8" t="s">
        <v>63</v>
      </c>
      <c r="B217" s="8">
        <v>1107648</v>
      </c>
      <c r="C217" t="s">
        <v>25</v>
      </c>
      <c r="D217" t="s">
        <v>26</v>
      </c>
      <c r="E217" t="s">
        <v>27</v>
      </c>
      <c r="F217">
        <v>1</v>
      </c>
      <c r="G217">
        <v>1</v>
      </c>
      <c r="H217">
        <v>1</v>
      </c>
      <c r="I217">
        <v>330201001</v>
      </c>
      <c r="J217" t="s">
        <v>42</v>
      </c>
      <c r="K217" s="9">
        <v>2060.8942996927976</v>
      </c>
    </row>
    <row r="218" spans="1:11" x14ac:dyDescent="0.25">
      <c r="A218" s="8" t="s">
        <v>63</v>
      </c>
      <c r="B218" s="8">
        <v>1107648</v>
      </c>
      <c r="C218" t="s">
        <v>25</v>
      </c>
      <c r="D218" t="s">
        <v>26</v>
      </c>
      <c r="E218" t="s">
        <v>27</v>
      </c>
      <c r="F218">
        <v>1</v>
      </c>
      <c r="G218">
        <v>1</v>
      </c>
      <c r="H218">
        <v>1</v>
      </c>
      <c r="I218">
        <v>320101001</v>
      </c>
      <c r="J218" t="s">
        <v>30</v>
      </c>
      <c r="K218" s="9">
        <v>8685.6910000000007</v>
      </c>
    </row>
    <row r="219" spans="1:11" x14ac:dyDescent="0.25">
      <c r="A219" s="8" t="s">
        <v>63</v>
      </c>
      <c r="B219" s="8">
        <v>1107648</v>
      </c>
      <c r="C219" t="s">
        <v>25</v>
      </c>
      <c r="D219" t="s">
        <v>26</v>
      </c>
      <c r="E219" t="s">
        <v>27</v>
      </c>
      <c r="F219">
        <v>2</v>
      </c>
      <c r="G219">
        <v>1</v>
      </c>
      <c r="H219">
        <v>4</v>
      </c>
      <c r="I219">
        <v>320101001</v>
      </c>
      <c r="J219" t="s">
        <v>30</v>
      </c>
      <c r="K219" s="9">
        <v>9029.8159999999989</v>
      </c>
    </row>
    <row r="220" spans="1:11" x14ac:dyDescent="0.25">
      <c r="A220" s="8" t="s">
        <v>64</v>
      </c>
      <c r="B220" s="8">
        <v>1107648</v>
      </c>
      <c r="C220" t="s">
        <v>25</v>
      </c>
      <c r="D220" t="s">
        <v>26</v>
      </c>
      <c r="E220" t="s">
        <v>27</v>
      </c>
      <c r="F220">
        <v>1</v>
      </c>
      <c r="G220">
        <v>1</v>
      </c>
      <c r="H220">
        <v>4</v>
      </c>
      <c r="I220">
        <v>420105001</v>
      </c>
      <c r="J220" t="s">
        <v>7</v>
      </c>
      <c r="K220" s="9">
        <v>29791.285</v>
      </c>
    </row>
    <row r="221" spans="1:11" x14ac:dyDescent="0.25">
      <c r="A221" s="8" t="s">
        <v>64</v>
      </c>
      <c r="B221" s="8">
        <v>1107648</v>
      </c>
      <c r="C221" t="s">
        <v>25</v>
      </c>
      <c r="D221" t="s">
        <v>26</v>
      </c>
      <c r="E221" t="s">
        <v>27</v>
      </c>
      <c r="F221">
        <v>2</v>
      </c>
      <c r="G221">
        <v>1</v>
      </c>
      <c r="H221">
        <v>1</v>
      </c>
      <c r="I221">
        <v>420105001</v>
      </c>
      <c r="J221" t="s">
        <v>7</v>
      </c>
      <c r="K221" s="9">
        <v>26809.717000000001</v>
      </c>
    </row>
    <row r="222" spans="1:11" x14ac:dyDescent="0.25">
      <c r="A222" s="8" t="s">
        <v>64</v>
      </c>
      <c r="B222" s="8">
        <v>1107648</v>
      </c>
      <c r="C222" t="s">
        <v>25</v>
      </c>
      <c r="D222" t="s">
        <v>26</v>
      </c>
      <c r="E222" t="s">
        <v>27</v>
      </c>
      <c r="F222">
        <v>2</v>
      </c>
      <c r="G222">
        <v>1</v>
      </c>
      <c r="H222">
        <v>1</v>
      </c>
      <c r="I222">
        <v>330201003</v>
      </c>
      <c r="J222" t="s">
        <v>36</v>
      </c>
      <c r="K222" s="9">
        <v>6593.7560000000003</v>
      </c>
    </row>
    <row r="223" spans="1:11" x14ac:dyDescent="0.25">
      <c r="A223" s="8" t="s">
        <v>64</v>
      </c>
      <c r="B223" s="8">
        <v>1107648</v>
      </c>
      <c r="C223" t="s">
        <v>25</v>
      </c>
      <c r="D223" t="s">
        <v>26</v>
      </c>
      <c r="E223" t="s">
        <v>27</v>
      </c>
      <c r="F223">
        <v>1</v>
      </c>
      <c r="G223">
        <v>1</v>
      </c>
      <c r="H223">
        <v>1</v>
      </c>
      <c r="I223">
        <v>330201003</v>
      </c>
      <c r="J223" t="s">
        <v>54</v>
      </c>
      <c r="K223" s="9">
        <v>2371.1329479768788</v>
      </c>
    </row>
    <row r="224" spans="1:11" x14ac:dyDescent="0.25">
      <c r="A224" s="8" t="s">
        <v>64</v>
      </c>
      <c r="B224" s="8">
        <v>1107648</v>
      </c>
      <c r="C224" t="s">
        <v>25</v>
      </c>
      <c r="D224" t="s">
        <v>26</v>
      </c>
      <c r="E224" t="s">
        <v>27</v>
      </c>
      <c r="F224">
        <v>2</v>
      </c>
      <c r="G224">
        <v>1</v>
      </c>
      <c r="H224">
        <v>4</v>
      </c>
      <c r="I224">
        <v>330201003</v>
      </c>
      <c r="J224" t="s">
        <v>54</v>
      </c>
      <c r="K224" s="9">
        <f>923.105+6562.652</f>
        <v>7485.7569999999996</v>
      </c>
    </row>
    <row r="225" spans="1:11" x14ac:dyDescent="0.25">
      <c r="A225" s="8" t="s">
        <v>64</v>
      </c>
      <c r="B225" s="8">
        <v>1107648</v>
      </c>
      <c r="C225" t="s">
        <v>25</v>
      </c>
      <c r="D225" t="s">
        <v>26</v>
      </c>
      <c r="E225" t="s">
        <v>27</v>
      </c>
      <c r="F225">
        <v>2</v>
      </c>
      <c r="G225">
        <v>1</v>
      </c>
      <c r="H225">
        <v>1</v>
      </c>
      <c r="I225">
        <v>810201001</v>
      </c>
      <c r="J225" t="s">
        <v>39</v>
      </c>
      <c r="K225" s="9">
        <v>9830.017717033661</v>
      </c>
    </row>
    <row r="226" spans="1:11" x14ac:dyDescent="0.25">
      <c r="A226" s="8" t="s">
        <v>64</v>
      </c>
      <c r="B226" s="8">
        <v>1107648</v>
      </c>
      <c r="C226" t="s">
        <v>25</v>
      </c>
      <c r="D226" t="s">
        <v>26</v>
      </c>
      <c r="E226" t="s">
        <v>27</v>
      </c>
      <c r="F226">
        <v>1</v>
      </c>
      <c r="G226">
        <v>1</v>
      </c>
      <c r="H226">
        <v>4</v>
      </c>
      <c r="I226">
        <v>810201001</v>
      </c>
      <c r="J226" t="s">
        <v>39</v>
      </c>
      <c r="K226" s="9">
        <v>9451.1229999999996</v>
      </c>
    </row>
    <row r="227" spans="1:11" x14ac:dyDescent="0.25">
      <c r="A227" s="8" t="s">
        <v>64</v>
      </c>
      <c r="B227" s="8">
        <v>1107648</v>
      </c>
      <c r="C227" t="s">
        <v>25</v>
      </c>
      <c r="D227" t="s">
        <v>26</v>
      </c>
      <c r="E227" t="s">
        <v>27</v>
      </c>
      <c r="F227">
        <v>1</v>
      </c>
      <c r="G227">
        <v>1</v>
      </c>
      <c r="H227">
        <v>4</v>
      </c>
      <c r="I227">
        <v>420102004</v>
      </c>
      <c r="J227" t="s">
        <v>28</v>
      </c>
      <c r="K227" s="9">
        <v>9954.8950000000004</v>
      </c>
    </row>
    <row r="228" spans="1:11" x14ac:dyDescent="0.25">
      <c r="A228" s="8" t="s">
        <v>64</v>
      </c>
      <c r="B228" s="8">
        <v>1107648</v>
      </c>
      <c r="C228" t="s">
        <v>25</v>
      </c>
      <c r="D228" t="s">
        <v>26</v>
      </c>
      <c r="E228" t="s">
        <v>27</v>
      </c>
      <c r="F228">
        <v>2</v>
      </c>
      <c r="G228">
        <v>1</v>
      </c>
      <c r="H228">
        <v>1</v>
      </c>
      <c r="I228">
        <v>420102004</v>
      </c>
      <c r="J228" t="s">
        <v>28</v>
      </c>
      <c r="K228" s="9">
        <v>1297.0619999999999</v>
      </c>
    </row>
    <row r="229" spans="1:11" x14ac:dyDescent="0.25">
      <c r="A229" s="8" t="s">
        <v>64</v>
      </c>
      <c r="B229" s="8">
        <v>1107648</v>
      </c>
      <c r="C229" t="s">
        <v>25</v>
      </c>
      <c r="D229" t="s">
        <v>26</v>
      </c>
      <c r="E229" t="s">
        <v>27</v>
      </c>
      <c r="F229">
        <v>1</v>
      </c>
      <c r="G229">
        <v>1</v>
      </c>
      <c r="H229">
        <v>4</v>
      </c>
      <c r="I229">
        <v>310101001</v>
      </c>
      <c r="J229" t="s">
        <v>31</v>
      </c>
      <c r="K229" s="9">
        <v>16670.435000000001</v>
      </c>
    </row>
    <row r="230" spans="1:11" x14ac:dyDescent="0.25">
      <c r="A230" s="8" t="s">
        <v>64</v>
      </c>
      <c r="B230" s="8">
        <v>1107648</v>
      </c>
      <c r="C230" t="s">
        <v>25</v>
      </c>
      <c r="D230" t="s">
        <v>26</v>
      </c>
      <c r="E230" t="s">
        <v>27</v>
      </c>
      <c r="F230">
        <v>2</v>
      </c>
      <c r="G230">
        <v>1</v>
      </c>
      <c r="H230">
        <v>1</v>
      </c>
      <c r="I230">
        <v>310101001</v>
      </c>
      <c r="J230" t="s">
        <v>31</v>
      </c>
      <c r="K230" s="9">
        <v>22160.927152317883</v>
      </c>
    </row>
    <row r="231" spans="1:11" x14ac:dyDescent="0.25">
      <c r="A231" s="8" t="s">
        <v>64</v>
      </c>
      <c r="B231" s="8">
        <v>1107648</v>
      </c>
      <c r="C231" t="s">
        <v>25</v>
      </c>
      <c r="D231" t="s">
        <v>26</v>
      </c>
      <c r="E231" t="s">
        <v>27</v>
      </c>
      <c r="F231">
        <v>2</v>
      </c>
      <c r="G231">
        <v>1</v>
      </c>
      <c r="H231">
        <v>1</v>
      </c>
      <c r="I231">
        <v>330201009</v>
      </c>
      <c r="J231" t="s">
        <v>41</v>
      </c>
      <c r="K231" s="9">
        <v>1687.3441492079712</v>
      </c>
    </row>
    <row r="232" spans="1:11" x14ac:dyDescent="0.25">
      <c r="A232" s="8" t="s">
        <v>64</v>
      </c>
      <c r="B232" s="8">
        <v>1107648</v>
      </c>
      <c r="C232" t="s">
        <v>25</v>
      </c>
      <c r="D232" t="s">
        <v>26</v>
      </c>
      <c r="E232" t="s">
        <v>27</v>
      </c>
      <c r="F232">
        <v>2</v>
      </c>
      <c r="G232">
        <v>1</v>
      </c>
      <c r="H232">
        <v>1</v>
      </c>
      <c r="I232">
        <v>420201001</v>
      </c>
      <c r="J232" t="s">
        <v>40</v>
      </c>
      <c r="K232" s="9">
        <v>54.877000000000002</v>
      </c>
    </row>
    <row r="233" spans="1:11" x14ac:dyDescent="0.25">
      <c r="A233" s="8" t="s">
        <v>64</v>
      </c>
      <c r="B233" s="8">
        <v>1107648</v>
      </c>
      <c r="C233" t="s">
        <v>25</v>
      </c>
      <c r="D233" t="s">
        <v>26</v>
      </c>
      <c r="E233" t="s">
        <v>27</v>
      </c>
      <c r="F233">
        <v>1</v>
      </c>
      <c r="G233">
        <v>1</v>
      </c>
      <c r="H233">
        <v>1</v>
      </c>
      <c r="I233">
        <v>330201001</v>
      </c>
      <c r="J233" t="s">
        <v>42</v>
      </c>
      <c r="K233" s="9">
        <v>2670.9750824894754</v>
      </c>
    </row>
    <row r="234" spans="1:11" x14ac:dyDescent="0.25">
      <c r="A234" s="8" t="s">
        <v>64</v>
      </c>
      <c r="B234" s="8">
        <v>1107648</v>
      </c>
      <c r="C234" t="s">
        <v>25</v>
      </c>
      <c r="D234" t="s">
        <v>26</v>
      </c>
      <c r="E234" t="s">
        <v>27</v>
      </c>
      <c r="F234">
        <v>2</v>
      </c>
      <c r="G234">
        <v>1</v>
      </c>
      <c r="H234">
        <v>4</v>
      </c>
      <c r="I234">
        <v>330201001</v>
      </c>
      <c r="J234" t="s">
        <v>42</v>
      </c>
      <c r="K234" s="9">
        <v>3753.9009999999998</v>
      </c>
    </row>
    <row r="235" spans="1:11" x14ac:dyDescent="0.25">
      <c r="A235" s="8" t="s">
        <v>64</v>
      </c>
      <c r="B235" s="8">
        <v>1107648</v>
      </c>
      <c r="C235" t="s">
        <v>25</v>
      </c>
      <c r="D235" t="s">
        <v>26</v>
      </c>
      <c r="E235" t="s">
        <v>27</v>
      </c>
      <c r="F235">
        <v>1</v>
      </c>
      <c r="G235">
        <v>1</v>
      </c>
      <c r="H235">
        <v>1</v>
      </c>
      <c r="I235">
        <v>320101001</v>
      </c>
      <c r="J235" t="s">
        <v>30</v>
      </c>
      <c r="K235" s="9">
        <v>6832.1289999999999</v>
      </c>
    </row>
    <row r="236" spans="1:11" x14ac:dyDescent="0.25">
      <c r="A236" s="8" t="s">
        <v>64</v>
      </c>
      <c r="B236" s="8">
        <v>1107648</v>
      </c>
      <c r="C236" t="s">
        <v>25</v>
      </c>
      <c r="D236" t="s">
        <v>26</v>
      </c>
      <c r="E236" t="s">
        <v>27</v>
      </c>
      <c r="F236">
        <v>2</v>
      </c>
      <c r="G236">
        <v>1</v>
      </c>
      <c r="H236">
        <v>4</v>
      </c>
      <c r="I236">
        <v>320101001</v>
      </c>
      <c r="J236" t="s">
        <v>30</v>
      </c>
      <c r="K236" s="9">
        <v>7405.1419999999998</v>
      </c>
    </row>
    <row r="237" spans="1:11" x14ac:dyDescent="0.25">
      <c r="A237" s="8" t="s">
        <v>101</v>
      </c>
      <c r="B237" s="8">
        <v>1107648</v>
      </c>
      <c r="C237" t="s">
        <v>25</v>
      </c>
      <c r="D237" t="s">
        <v>26</v>
      </c>
      <c r="E237" t="s">
        <v>27</v>
      </c>
      <c r="F237">
        <v>1</v>
      </c>
      <c r="G237">
        <v>1</v>
      </c>
      <c r="H237">
        <v>4</v>
      </c>
      <c r="I237">
        <v>420105001</v>
      </c>
      <c r="J237" t="s">
        <v>7</v>
      </c>
      <c r="K237" s="9">
        <v>21973.311000000002</v>
      </c>
    </row>
    <row r="238" spans="1:11" x14ac:dyDescent="0.25">
      <c r="A238" s="8" t="s">
        <v>101</v>
      </c>
      <c r="B238" s="8">
        <v>1107648</v>
      </c>
      <c r="C238" t="s">
        <v>25</v>
      </c>
      <c r="D238" t="s">
        <v>26</v>
      </c>
      <c r="E238" t="s">
        <v>27</v>
      </c>
      <c r="F238">
        <v>2</v>
      </c>
      <c r="G238">
        <v>1</v>
      </c>
      <c r="H238">
        <v>1</v>
      </c>
      <c r="I238">
        <v>420105001</v>
      </c>
      <c r="J238" t="s">
        <v>7</v>
      </c>
      <c r="K238" s="9">
        <f>25284.512+19.763</f>
        <v>25304.274999999998</v>
      </c>
    </row>
    <row r="239" spans="1:11" x14ac:dyDescent="0.25">
      <c r="A239" s="8" t="s">
        <v>101</v>
      </c>
      <c r="B239" s="8">
        <v>1107648</v>
      </c>
      <c r="C239" t="s">
        <v>25</v>
      </c>
      <c r="D239" t="s">
        <v>26</v>
      </c>
      <c r="E239" t="s">
        <v>27</v>
      </c>
      <c r="F239">
        <v>2</v>
      </c>
      <c r="G239">
        <v>1</v>
      </c>
      <c r="H239">
        <v>1</v>
      </c>
      <c r="I239">
        <v>330201003</v>
      </c>
      <c r="J239" t="s">
        <v>36</v>
      </c>
      <c r="K239" s="9">
        <f>3094.376+2456.069+324.647</f>
        <v>5875.0919999999996</v>
      </c>
    </row>
    <row r="240" spans="1:11" x14ac:dyDescent="0.25">
      <c r="A240" s="8" t="s">
        <v>101</v>
      </c>
      <c r="B240" s="8">
        <v>1107648</v>
      </c>
      <c r="C240" t="s">
        <v>25</v>
      </c>
      <c r="D240" t="s">
        <v>26</v>
      </c>
      <c r="E240" t="s">
        <v>27</v>
      </c>
      <c r="F240">
        <v>1</v>
      </c>
      <c r="G240">
        <v>1</v>
      </c>
      <c r="H240">
        <v>1</v>
      </c>
      <c r="I240">
        <v>330201003</v>
      </c>
      <c r="J240" t="s">
        <v>54</v>
      </c>
      <c r="K240" s="9">
        <v>2437.0059999999999</v>
      </c>
    </row>
    <row r="241" spans="1:11" x14ac:dyDescent="0.25">
      <c r="A241" s="8" t="s">
        <v>101</v>
      </c>
      <c r="B241" s="8">
        <v>1107648</v>
      </c>
      <c r="C241" t="s">
        <v>25</v>
      </c>
      <c r="D241" t="s">
        <v>26</v>
      </c>
      <c r="E241" t="s">
        <v>27</v>
      </c>
      <c r="F241">
        <v>2</v>
      </c>
      <c r="G241">
        <v>1</v>
      </c>
      <c r="H241">
        <v>4</v>
      </c>
      <c r="I241">
        <v>330201003</v>
      </c>
      <c r="J241" t="s">
        <v>54</v>
      </c>
      <c r="K241" s="9">
        <f>4529.77+285.08</f>
        <v>4814.8500000000004</v>
      </c>
    </row>
    <row r="242" spans="1:11" x14ac:dyDescent="0.25">
      <c r="A242" s="8" t="s">
        <v>101</v>
      </c>
      <c r="B242" s="8">
        <v>1107648</v>
      </c>
      <c r="C242" t="s">
        <v>25</v>
      </c>
      <c r="D242" t="s">
        <v>26</v>
      </c>
      <c r="E242" t="s">
        <v>27</v>
      </c>
      <c r="F242">
        <v>2</v>
      </c>
      <c r="G242">
        <v>1</v>
      </c>
      <c r="H242">
        <v>1</v>
      </c>
      <c r="I242">
        <v>810201001</v>
      </c>
      <c r="J242" t="s">
        <v>39</v>
      </c>
      <c r="K242" s="9">
        <v>8756.0740000000005</v>
      </c>
    </row>
    <row r="243" spans="1:11" x14ac:dyDescent="0.25">
      <c r="A243" s="8" t="s">
        <v>101</v>
      </c>
      <c r="B243" s="8">
        <v>1107648</v>
      </c>
      <c r="C243" t="s">
        <v>25</v>
      </c>
      <c r="D243" t="s">
        <v>26</v>
      </c>
      <c r="E243" t="s">
        <v>27</v>
      </c>
      <c r="F243">
        <v>2</v>
      </c>
      <c r="G243">
        <v>1</v>
      </c>
      <c r="H243">
        <v>1</v>
      </c>
      <c r="I243">
        <v>420102004</v>
      </c>
      <c r="J243" t="s">
        <v>28</v>
      </c>
      <c r="K243" s="9">
        <v>2165.42</v>
      </c>
    </row>
    <row r="244" spans="1:11" x14ac:dyDescent="0.25">
      <c r="A244" s="8" t="s">
        <v>101</v>
      </c>
      <c r="B244" s="8">
        <v>1107648</v>
      </c>
      <c r="C244" t="s">
        <v>25</v>
      </c>
      <c r="D244" t="s">
        <v>26</v>
      </c>
      <c r="E244" t="s">
        <v>27</v>
      </c>
      <c r="F244">
        <v>1</v>
      </c>
      <c r="G244">
        <v>1</v>
      </c>
      <c r="H244">
        <v>4</v>
      </c>
      <c r="I244">
        <v>310101001</v>
      </c>
      <c r="J244" t="s">
        <v>31</v>
      </c>
      <c r="K244" s="9">
        <v>32816.561000000002</v>
      </c>
    </row>
    <row r="245" spans="1:11" x14ac:dyDescent="0.25">
      <c r="A245" s="8" t="s">
        <v>101</v>
      </c>
      <c r="B245" s="8">
        <v>1107648</v>
      </c>
      <c r="C245" t="s">
        <v>25</v>
      </c>
      <c r="D245" t="s">
        <v>26</v>
      </c>
      <c r="E245" t="s">
        <v>27</v>
      </c>
      <c r="F245">
        <v>2</v>
      </c>
      <c r="G245">
        <v>1</v>
      </c>
      <c r="H245">
        <v>1</v>
      </c>
      <c r="I245">
        <v>310101001</v>
      </c>
      <c r="J245" t="s">
        <v>31</v>
      </c>
      <c r="K245" s="9">
        <v>23825.482</v>
      </c>
    </row>
    <row r="246" spans="1:11" x14ac:dyDescent="0.25">
      <c r="A246" s="8" t="s">
        <v>101</v>
      </c>
      <c r="B246" s="8">
        <v>1107648</v>
      </c>
      <c r="C246" t="s">
        <v>25</v>
      </c>
      <c r="D246" t="s">
        <v>26</v>
      </c>
      <c r="E246" t="s">
        <v>27</v>
      </c>
      <c r="F246">
        <v>1</v>
      </c>
      <c r="G246">
        <v>1</v>
      </c>
      <c r="H246">
        <v>4</v>
      </c>
      <c r="I246">
        <v>330201009</v>
      </c>
      <c r="J246" t="s">
        <v>41</v>
      </c>
      <c r="K246" s="9">
        <v>11142.653</v>
      </c>
    </row>
    <row r="247" spans="1:11" x14ac:dyDescent="0.25">
      <c r="A247" s="8" t="s">
        <v>101</v>
      </c>
      <c r="B247" s="8">
        <v>1107648</v>
      </c>
      <c r="C247" t="s">
        <v>25</v>
      </c>
      <c r="D247" t="s">
        <v>26</v>
      </c>
      <c r="E247" t="s">
        <v>27</v>
      </c>
      <c r="F247">
        <v>2</v>
      </c>
      <c r="G247">
        <v>1</v>
      </c>
      <c r="H247">
        <v>1</v>
      </c>
      <c r="I247">
        <v>330201009</v>
      </c>
      <c r="J247" t="s">
        <v>41</v>
      </c>
      <c r="K247" s="9">
        <v>3202.4670000000001</v>
      </c>
    </row>
    <row r="248" spans="1:11" x14ac:dyDescent="0.25">
      <c r="A248" s="8" t="s">
        <v>101</v>
      </c>
      <c r="B248" s="8">
        <v>1107648</v>
      </c>
      <c r="C248" t="s">
        <v>25</v>
      </c>
      <c r="D248" t="s">
        <v>26</v>
      </c>
      <c r="E248" t="s">
        <v>27</v>
      </c>
      <c r="F248">
        <v>2</v>
      </c>
      <c r="G248">
        <v>1</v>
      </c>
      <c r="H248">
        <v>1</v>
      </c>
      <c r="I248">
        <v>420201001</v>
      </c>
      <c r="J248" t="s">
        <v>40</v>
      </c>
      <c r="K248" s="9">
        <v>39.835999999999999</v>
      </c>
    </row>
    <row r="249" spans="1:11" x14ac:dyDescent="0.25">
      <c r="A249" s="8" t="s">
        <v>101</v>
      </c>
      <c r="B249" s="8">
        <v>1107648</v>
      </c>
      <c r="C249" t="s">
        <v>25</v>
      </c>
      <c r="D249" t="s">
        <v>26</v>
      </c>
      <c r="E249" t="s">
        <v>27</v>
      </c>
      <c r="F249">
        <v>1</v>
      </c>
      <c r="G249">
        <v>1</v>
      </c>
      <c r="H249">
        <v>1</v>
      </c>
      <c r="I249">
        <v>330201001</v>
      </c>
      <c r="J249" t="s">
        <v>42</v>
      </c>
      <c r="K249" s="9">
        <v>2484.1280000000002</v>
      </c>
    </row>
    <row r="250" spans="1:11" x14ac:dyDescent="0.25">
      <c r="A250" s="8" t="s">
        <v>101</v>
      </c>
      <c r="B250" s="8">
        <v>1107648</v>
      </c>
      <c r="C250" t="s">
        <v>25</v>
      </c>
      <c r="D250" t="s">
        <v>26</v>
      </c>
      <c r="E250" t="s">
        <v>27</v>
      </c>
      <c r="F250">
        <v>2</v>
      </c>
      <c r="G250">
        <v>1</v>
      </c>
      <c r="H250">
        <v>4</v>
      </c>
      <c r="I250">
        <v>330201001</v>
      </c>
      <c r="J250" t="s">
        <v>42</v>
      </c>
      <c r="K250" s="9">
        <v>3752.4340000000002</v>
      </c>
    </row>
    <row r="251" spans="1:11" x14ac:dyDescent="0.25">
      <c r="A251" s="8" t="s">
        <v>101</v>
      </c>
      <c r="B251" s="8">
        <v>1107648</v>
      </c>
      <c r="C251" t="s">
        <v>25</v>
      </c>
      <c r="D251" t="s">
        <v>26</v>
      </c>
      <c r="E251" t="s">
        <v>27</v>
      </c>
      <c r="F251">
        <v>1</v>
      </c>
      <c r="G251">
        <v>1</v>
      </c>
      <c r="H251">
        <v>1</v>
      </c>
      <c r="I251">
        <v>320101001</v>
      </c>
      <c r="J251" t="s">
        <v>30</v>
      </c>
      <c r="K251" s="9">
        <v>297.87599999999998</v>
      </c>
    </row>
    <row r="252" spans="1:11" x14ac:dyDescent="0.25">
      <c r="A252" s="8" t="s">
        <v>101</v>
      </c>
      <c r="B252" s="8">
        <v>1107648</v>
      </c>
      <c r="C252" t="s">
        <v>25</v>
      </c>
      <c r="D252" t="s">
        <v>26</v>
      </c>
      <c r="E252" t="s">
        <v>27</v>
      </c>
      <c r="F252">
        <v>2</v>
      </c>
      <c r="G252">
        <v>1</v>
      </c>
      <c r="H252">
        <v>4</v>
      </c>
      <c r="I252">
        <v>320101001</v>
      </c>
      <c r="J252" t="s">
        <v>30</v>
      </c>
      <c r="K252" s="9">
        <v>5950.62</v>
      </c>
    </row>
    <row r="253" spans="1:11" x14ac:dyDescent="0.25">
      <c r="A253" s="8" t="s">
        <v>102</v>
      </c>
      <c r="B253" s="8">
        <v>1107648</v>
      </c>
      <c r="C253" t="s">
        <v>25</v>
      </c>
      <c r="D253" t="s">
        <v>26</v>
      </c>
      <c r="E253" t="s">
        <v>27</v>
      </c>
      <c r="F253">
        <v>1</v>
      </c>
      <c r="G253">
        <v>1</v>
      </c>
      <c r="H253">
        <v>4</v>
      </c>
      <c r="I253">
        <v>420105001</v>
      </c>
      <c r="J253" t="s">
        <v>7</v>
      </c>
      <c r="K253" s="9">
        <v>24464.639999999999</v>
      </c>
    </row>
    <row r="254" spans="1:11" x14ac:dyDescent="0.25">
      <c r="A254" s="8" t="s">
        <v>102</v>
      </c>
      <c r="B254" s="8">
        <v>1107648</v>
      </c>
      <c r="C254" t="s">
        <v>25</v>
      </c>
      <c r="D254" t="s">
        <v>26</v>
      </c>
      <c r="E254" t="s">
        <v>27</v>
      </c>
      <c r="F254">
        <v>2</v>
      </c>
      <c r="G254">
        <v>1</v>
      </c>
      <c r="H254">
        <v>1</v>
      </c>
      <c r="I254">
        <v>420105001</v>
      </c>
      <c r="J254" t="s">
        <v>7</v>
      </c>
      <c r="K254" s="9">
        <v>24041.245999999999</v>
      </c>
    </row>
    <row r="255" spans="1:11" x14ac:dyDescent="0.25">
      <c r="A255" s="8" t="s">
        <v>102</v>
      </c>
      <c r="B255" s="8">
        <v>1107648</v>
      </c>
      <c r="C255" t="s">
        <v>25</v>
      </c>
      <c r="D255" t="s">
        <v>26</v>
      </c>
      <c r="E255" t="s">
        <v>27</v>
      </c>
      <c r="F255">
        <v>2</v>
      </c>
      <c r="G255">
        <v>1</v>
      </c>
      <c r="H255">
        <v>1</v>
      </c>
      <c r="I255">
        <v>330201003</v>
      </c>
      <c r="J255" t="s">
        <v>36</v>
      </c>
      <c r="K255" s="9">
        <v>7080.47</v>
      </c>
    </row>
    <row r="256" spans="1:11" x14ac:dyDescent="0.25">
      <c r="A256" s="8" t="s">
        <v>102</v>
      </c>
      <c r="B256" s="8">
        <v>1107648</v>
      </c>
      <c r="C256" t="s">
        <v>25</v>
      </c>
      <c r="D256" t="s">
        <v>26</v>
      </c>
      <c r="E256" t="s">
        <v>27</v>
      </c>
      <c r="F256">
        <v>1</v>
      </c>
      <c r="G256">
        <v>1</v>
      </c>
      <c r="H256">
        <v>1</v>
      </c>
      <c r="I256">
        <v>330201003</v>
      </c>
      <c r="J256" t="s">
        <v>54</v>
      </c>
      <c r="K256" s="9">
        <v>2362.5430000000001</v>
      </c>
    </row>
    <row r="257" spans="1:11" x14ac:dyDescent="0.25">
      <c r="A257" s="8" t="s">
        <v>102</v>
      </c>
      <c r="B257" s="8">
        <v>1107648</v>
      </c>
      <c r="C257" t="s">
        <v>25</v>
      </c>
      <c r="D257" t="s">
        <v>26</v>
      </c>
      <c r="E257" t="s">
        <v>27</v>
      </c>
      <c r="F257">
        <v>1</v>
      </c>
      <c r="G257">
        <v>1</v>
      </c>
      <c r="H257">
        <v>4</v>
      </c>
      <c r="I257">
        <v>330201003</v>
      </c>
      <c r="J257" t="s">
        <v>54</v>
      </c>
      <c r="K257" s="9">
        <v>4385.9179999999997</v>
      </c>
    </row>
    <row r="258" spans="1:11" x14ac:dyDescent="0.25">
      <c r="A258" s="8" t="s">
        <v>102</v>
      </c>
      <c r="B258" s="8">
        <v>1107648</v>
      </c>
      <c r="C258" t="s">
        <v>25</v>
      </c>
      <c r="D258" t="s">
        <v>26</v>
      </c>
      <c r="E258" t="s">
        <v>27</v>
      </c>
      <c r="F258">
        <v>2</v>
      </c>
      <c r="G258">
        <v>1</v>
      </c>
      <c r="H258">
        <v>4</v>
      </c>
      <c r="I258">
        <v>330201003</v>
      </c>
      <c r="J258" t="s">
        <v>54</v>
      </c>
      <c r="K258" s="9">
        <v>2373.4879999999998</v>
      </c>
    </row>
    <row r="259" spans="1:11" x14ac:dyDescent="0.25">
      <c r="A259" s="8" t="s">
        <v>102</v>
      </c>
      <c r="B259" s="8">
        <v>1107648</v>
      </c>
      <c r="C259" t="s">
        <v>25</v>
      </c>
      <c r="D259" t="s">
        <v>26</v>
      </c>
      <c r="E259" t="s">
        <v>27</v>
      </c>
      <c r="F259">
        <v>1</v>
      </c>
      <c r="G259">
        <v>1</v>
      </c>
      <c r="H259">
        <v>4</v>
      </c>
      <c r="I259">
        <v>810201001</v>
      </c>
      <c r="J259" t="s">
        <v>39</v>
      </c>
      <c r="K259" s="9">
        <v>9442.3119999999999</v>
      </c>
    </row>
    <row r="260" spans="1:11" x14ac:dyDescent="0.25">
      <c r="A260" s="8" t="s">
        <v>102</v>
      </c>
      <c r="B260" s="8">
        <v>1107648</v>
      </c>
      <c r="C260" t="s">
        <v>25</v>
      </c>
      <c r="D260" t="s">
        <v>26</v>
      </c>
      <c r="E260" t="s">
        <v>27</v>
      </c>
      <c r="F260">
        <v>2</v>
      </c>
      <c r="G260">
        <v>1</v>
      </c>
      <c r="H260">
        <v>1</v>
      </c>
      <c r="I260">
        <v>810201001</v>
      </c>
      <c r="J260" t="s">
        <v>39</v>
      </c>
      <c r="K260" s="9">
        <v>12967.273999999999</v>
      </c>
    </row>
    <row r="261" spans="1:11" x14ac:dyDescent="0.25">
      <c r="A261" s="8" t="s">
        <v>102</v>
      </c>
      <c r="B261" s="8">
        <v>1107648</v>
      </c>
      <c r="C261" t="s">
        <v>25</v>
      </c>
      <c r="D261" t="s">
        <v>26</v>
      </c>
      <c r="E261" t="s">
        <v>27</v>
      </c>
      <c r="F261">
        <v>2</v>
      </c>
      <c r="G261">
        <v>1</v>
      </c>
      <c r="H261">
        <v>1</v>
      </c>
      <c r="I261">
        <v>420102004</v>
      </c>
      <c r="J261" t="s">
        <v>28</v>
      </c>
      <c r="K261" s="9">
        <v>1151.4690000000001</v>
      </c>
    </row>
    <row r="262" spans="1:11" x14ac:dyDescent="0.25">
      <c r="A262" s="8" t="s">
        <v>102</v>
      </c>
      <c r="B262" s="8">
        <v>1107648</v>
      </c>
      <c r="C262" t="s">
        <v>25</v>
      </c>
      <c r="D262" t="s">
        <v>26</v>
      </c>
      <c r="E262" t="s">
        <v>27</v>
      </c>
      <c r="F262">
        <v>1</v>
      </c>
      <c r="G262">
        <v>1</v>
      </c>
      <c r="H262">
        <v>4</v>
      </c>
      <c r="I262">
        <v>310101001</v>
      </c>
      <c r="J262" t="s">
        <v>31</v>
      </c>
      <c r="K262" s="9">
        <v>33259.750999999997</v>
      </c>
    </row>
    <row r="263" spans="1:11" x14ac:dyDescent="0.25">
      <c r="A263" s="8" t="s">
        <v>102</v>
      </c>
      <c r="B263" s="8">
        <v>1107648</v>
      </c>
      <c r="C263" t="s">
        <v>25</v>
      </c>
      <c r="D263" t="s">
        <v>26</v>
      </c>
      <c r="E263" t="s">
        <v>27</v>
      </c>
      <c r="F263">
        <v>2</v>
      </c>
      <c r="G263">
        <v>1</v>
      </c>
      <c r="H263">
        <v>1</v>
      </c>
      <c r="I263">
        <v>310101001</v>
      </c>
      <c r="J263" t="s">
        <v>31</v>
      </c>
      <c r="K263" s="9">
        <f>14363.181+10110.366</f>
        <v>24473.546999999999</v>
      </c>
    </row>
    <row r="264" spans="1:11" x14ac:dyDescent="0.25">
      <c r="A264" s="8" t="s">
        <v>102</v>
      </c>
      <c r="B264" s="8">
        <v>1107648</v>
      </c>
      <c r="C264" t="s">
        <v>25</v>
      </c>
      <c r="D264" t="s">
        <v>26</v>
      </c>
      <c r="E264" t="s">
        <v>27</v>
      </c>
      <c r="F264">
        <v>2</v>
      </c>
      <c r="G264">
        <v>1</v>
      </c>
      <c r="H264">
        <v>1</v>
      </c>
      <c r="I264">
        <v>330201009</v>
      </c>
      <c r="J264" t="s">
        <v>41</v>
      </c>
      <c r="K264" s="9">
        <v>3531.1190000000001</v>
      </c>
    </row>
    <row r="265" spans="1:11" x14ac:dyDescent="0.25">
      <c r="A265" s="8" t="s">
        <v>102</v>
      </c>
      <c r="B265" s="8">
        <v>1107648</v>
      </c>
      <c r="C265" t="s">
        <v>25</v>
      </c>
      <c r="D265" t="s">
        <v>26</v>
      </c>
      <c r="E265" t="s">
        <v>27</v>
      </c>
      <c r="F265">
        <v>1</v>
      </c>
      <c r="G265">
        <v>1</v>
      </c>
      <c r="H265">
        <v>1</v>
      </c>
      <c r="I265">
        <v>330201001</v>
      </c>
      <c r="J265" t="s">
        <v>42</v>
      </c>
      <c r="K265" s="9">
        <v>3067.6529999999998</v>
      </c>
    </row>
    <row r="266" spans="1:11" x14ac:dyDescent="0.25">
      <c r="A266" s="8" t="s">
        <v>102</v>
      </c>
      <c r="B266" s="8">
        <v>1107648</v>
      </c>
      <c r="C266" t="s">
        <v>25</v>
      </c>
      <c r="D266" t="s">
        <v>26</v>
      </c>
      <c r="E266" t="s">
        <v>27</v>
      </c>
      <c r="F266">
        <v>2</v>
      </c>
      <c r="G266">
        <v>1</v>
      </c>
      <c r="H266">
        <v>4</v>
      </c>
      <c r="I266">
        <v>330201001</v>
      </c>
      <c r="J266" t="s">
        <v>42</v>
      </c>
      <c r="K266" s="9">
        <v>3754.652</v>
      </c>
    </row>
    <row r="267" spans="1:11" x14ac:dyDescent="0.25">
      <c r="A267" s="8" t="s">
        <v>103</v>
      </c>
      <c r="B267" s="8">
        <v>1107648</v>
      </c>
      <c r="C267" t="s">
        <v>25</v>
      </c>
      <c r="D267" t="s">
        <v>26</v>
      </c>
      <c r="E267" t="s">
        <v>27</v>
      </c>
      <c r="F267">
        <v>1</v>
      </c>
      <c r="G267">
        <v>1</v>
      </c>
      <c r="H267">
        <v>4</v>
      </c>
      <c r="I267">
        <v>420105001</v>
      </c>
      <c r="J267" t="s">
        <v>7</v>
      </c>
      <c r="K267" s="9">
        <f>8094.033+22954.309</f>
        <v>31048.342000000001</v>
      </c>
    </row>
    <row r="268" spans="1:11" x14ac:dyDescent="0.25">
      <c r="A268" s="8" t="s">
        <v>103</v>
      </c>
      <c r="B268" s="8">
        <v>1107648</v>
      </c>
      <c r="C268" t="s">
        <v>25</v>
      </c>
      <c r="D268" t="s">
        <v>26</v>
      </c>
      <c r="E268" t="s">
        <v>27</v>
      </c>
      <c r="F268">
        <v>2</v>
      </c>
      <c r="G268">
        <v>1</v>
      </c>
      <c r="H268">
        <v>1</v>
      </c>
      <c r="I268">
        <v>420105001</v>
      </c>
      <c r="J268" t="s">
        <v>7</v>
      </c>
      <c r="K268" s="9">
        <f>32710.925</f>
        <v>32710.924999999999</v>
      </c>
    </row>
    <row r="269" spans="1:11" x14ac:dyDescent="0.25">
      <c r="A269" s="8" t="s">
        <v>103</v>
      </c>
      <c r="B269" s="8">
        <v>1107648</v>
      </c>
      <c r="C269" t="s">
        <v>25</v>
      </c>
      <c r="D269" t="s">
        <v>26</v>
      </c>
      <c r="E269" t="s">
        <v>27</v>
      </c>
      <c r="F269">
        <v>2</v>
      </c>
      <c r="G269">
        <v>1</v>
      </c>
      <c r="H269">
        <v>1</v>
      </c>
      <c r="I269">
        <v>330201003</v>
      </c>
      <c r="J269" t="s">
        <v>36</v>
      </c>
      <c r="K269" s="9">
        <f>4258.948+2553.387+264.902</f>
        <v>7077.237000000001</v>
      </c>
    </row>
    <row r="270" spans="1:11" x14ac:dyDescent="0.25">
      <c r="A270" s="8" t="s">
        <v>103</v>
      </c>
      <c r="B270" s="8">
        <v>1107648</v>
      </c>
      <c r="C270" t="s">
        <v>25</v>
      </c>
      <c r="D270" t="s">
        <v>26</v>
      </c>
      <c r="E270" t="s">
        <v>27</v>
      </c>
      <c r="F270">
        <v>1</v>
      </c>
      <c r="G270">
        <v>1</v>
      </c>
      <c r="H270">
        <v>1</v>
      </c>
      <c r="I270">
        <v>330201003</v>
      </c>
      <c r="J270" t="s">
        <v>54</v>
      </c>
      <c r="K270" s="9">
        <v>2866.15</v>
      </c>
    </row>
    <row r="271" spans="1:11" x14ac:dyDescent="0.25">
      <c r="A271" s="8" t="s">
        <v>103</v>
      </c>
      <c r="B271" s="8">
        <v>1107648</v>
      </c>
      <c r="C271" t="s">
        <v>25</v>
      </c>
      <c r="D271" t="s">
        <v>26</v>
      </c>
      <c r="E271" t="s">
        <v>27</v>
      </c>
      <c r="F271">
        <v>1</v>
      </c>
      <c r="G271">
        <v>1</v>
      </c>
      <c r="H271">
        <v>4</v>
      </c>
      <c r="I271">
        <v>330201003</v>
      </c>
      <c r="J271" t="s">
        <v>54</v>
      </c>
      <c r="K271" s="9">
        <f>229.086+3860.055</f>
        <v>4089.1409999999996</v>
      </c>
    </row>
    <row r="272" spans="1:11" x14ac:dyDescent="0.25">
      <c r="A272" s="8" t="s">
        <v>103</v>
      </c>
      <c r="B272" s="8">
        <v>1107648</v>
      </c>
      <c r="C272" t="s">
        <v>25</v>
      </c>
      <c r="D272" t="s">
        <v>26</v>
      </c>
      <c r="E272" t="s">
        <v>27</v>
      </c>
      <c r="F272">
        <v>2</v>
      </c>
      <c r="G272">
        <v>1</v>
      </c>
      <c r="H272">
        <v>4</v>
      </c>
      <c r="I272">
        <v>330201003</v>
      </c>
      <c r="J272" t="s">
        <v>54</v>
      </c>
      <c r="K272" s="9">
        <f>2921.686</f>
        <v>2921.6860000000001</v>
      </c>
    </row>
    <row r="273" spans="1:11" x14ac:dyDescent="0.25">
      <c r="A273" s="8" t="s">
        <v>103</v>
      </c>
      <c r="B273" s="8">
        <v>1107648</v>
      </c>
      <c r="C273" t="s">
        <v>25</v>
      </c>
      <c r="D273" t="s">
        <v>26</v>
      </c>
      <c r="E273" t="s">
        <v>27</v>
      </c>
      <c r="F273">
        <v>1</v>
      </c>
      <c r="G273">
        <v>1</v>
      </c>
      <c r="H273">
        <v>4</v>
      </c>
      <c r="I273">
        <v>810201001</v>
      </c>
      <c r="J273" t="s">
        <v>39</v>
      </c>
      <c r="K273" s="9">
        <v>17713.560000000001</v>
      </c>
    </row>
    <row r="274" spans="1:11" x14ac:dyDescent="0.25">
      <c r="A274" s="8" t="s">
        <v>103</v>
      </c>
      <c r="B274" s="8">
        <v>1107648</v>
      </c>
      <c r="C274" t="s">
        <v>25</v>
      </c>
      <c r="D274" t="s">
        <v>26</v>
      </c>
      <c r="E274" t="s">
        <v>27</v>
      </c>
      <c r="F274">
        <v>2</v>
      </c>
      <c r="G274">
        <v>1</v>
      </c>
      <c r="H274">
        <v>1</v>
      </c>
      <c r="I274">
        <v>810201001</v>
      </c>
      <c r="J274" t="s">
        <v>39</v>
      </c>
      <c r="K274" s="9">
        <v>10555.454</v>
      </c>
    </row>
    <row r="275" spans="1:11" x14ac:dyDescent="0.25">
      <c r="A275" s="8" t="s">
        <v>103</v>
      </c>
      <c r="B275" s="8">
        <v>1107648</v>
      </c>
      <c r="C275" t="s">
        <v>25</v>
      </c>
      <c r="D275" t="s">
        <v>26</v>
      </c>
      <c r="E275" t="s">
        <v>27</v>
      </c>
      <c r="F275">
        <v>1</v>
      </c>
      <c r="G275">
        <v>1</v>
      </c>
      <c r="H275">
        <v>4</v>
      </c>
      <c r="I275">
        <v>420102004</v>
      </c>
      <c r="J275" t="s">
        <v>28</v>
      </c>
      <c r="K275" s="9">
        <v>9726.6479999999992</v>
      </c>
    </row>
    <row r="276" spans="1:11" x14ac:dyDescent="0.25">
      <c r="A276" s="8" t="s">
        <v>103</v>
      </c>
      <c r="B276" s="8">
        <v>1107648</v>
      </c>
      <c r="C276" t="s">
        <v>25</v>
      </c>
      <c r="D276" t="s">
        <v>26</v>
      </c>
      <c r="E276" t="s">
        <v>27</v>
      </c>
      <c r="F276">
        <v>2</v>
      </c>
      <c r="G276">
        <v>1</v>
      </c>
      <c r="H276">
        <v>1</v>
      </c>
      <c r="I276">
        <v>420102004</v>
      </c>
      <c r="J276" t="s">
        <v>28</v>
      </c>
      <c r="K276" s="9">
        <v>13524.643</v>
      </c>
    </row>
    <row r="277" spans="1:11" x14ac:dyDescent="0.25">
      <c r="A277" s="8" t="s">
        <v>103</v>
      </c>
      <c r="B277" s="8">
        <v>1107648</v>
      </c>
      <c r="C277" t="s">
        <v>25</v>
      </c>
      <c r="D277" t="s">
        <v>26</v>
      </c>
      <c r="E277" t="s">
        <v>27</v>
      </c>
      <c r="F277">
        <v>1</v>
      </c>
      <c r="G277">
        <v>1</v>
      </c>
      <c r="H277">
        <v>4</v>
      </c>
      <c r="I277">
        <v>310101001</v>
      </c>
      <c r="J277" t="s">
        <v>31</v>
      </c>
      <c r="K277" s="9">
        <v>10307.561</v>
      </c>
    </row>
    <row r="278" spans="1:11" x14ac:dyDescent="0.25">
      <c r="A278" s="8" t="s">
        <v>103</v>
      </c>
      <c r="B278" s="8">
        <v>1107648</v>
      </c>
      <c r="C278" t="s">
        <v>25</v>
      </c>
      <c r="D278" t="s">
        <v>26</v>
      </c>
      <c r="E278" t="s">
        <v>27</v>
      </c>
      <c r="F278">
        <v>2</v>
      </c>
      <c r="G278">
        <v>1</v>
      </c>
      <c r="H278">
        <v>1</v>
      </c>
      <c r="I278">
        <v>310101001</v>
      </c>
      <c r="J278" t="s">
        <v>31</v>
      </c>
      <c r="K278" s="9">
        <f>16298.175+4622.315</f>
        <v>20920.489999999998</v>
      </c>
    </row>
    <row r="279" spans="1:11" x14ac:dyDescent="0.25">
      <c r="A279" s="8" t="s">
        <v>103</v>
      </c>
      <c r="B279" s="8">
        <v>1107648</v>
      </c>
      <c r="C279" t="s">
        <v>25</v>
      </c>
      <c r="D279" t="s">
        <v>26</v>
      </c>
      <c r="E279" t="s">
        <v>27</v>
      </c>
      <c r="F279">
        <v>1</v>
      </c>
      <c r="G279">
        <v>1</v>
      </c>
      <c r="H279">
        <v>4</v>
      </c>
      <c r="I279">
        <v>330201009</v>
      </c>
      <c r="J279" t="s">
        <v>41</v>
      </c>
      <c r="K279" s="9">
        <v>11958.377</v>
      </c>
    </row>
    <row r="280" spans="1:11" x14ac:dyDescent="0.25">
      <c r="A280" s="8" t="s">
        <v>103</v>
      </c>
      <c r="B280" s="8">
        <v>1107648</v>
      </c>
      <c r="C280" t="s">
        <v>25</v>
      </c>
      <c r="D280" t="s">
        <v>26</v>
      </c>
      <c r="E280" t="s">
        <v>27</v>
      </c>
      <c r="F280">
        <v>2</v>
      </c>
      <c r="G280">
        <v>1</v>
      </c>
      <c r="H280">
        <v>1</v>
      </c>
      <c r="I280">
        <v>330201009</v>
      </c>
      <c r="J280" t="s">
        <v>41</v>
      </c>
      <c r="K280" s="9">
        <v>2046.4359999999999</v>
      </c>
    </row>
    <row r="281" spans="1:11" x14ac:dyDescent="0.25">
      <c r="A281" s="8" t="s">
        <v>103</v>
      </c>
      <c r="B281" s="8">
        <v>1107648</v>
      </c>
      <c r="C281" t="s">
        <v>25</v>
      </c>
      <c r="D281" t="s">
        <v>26</v>
      </c>
      <c r="E281" t="s">
        <v>27</v>
      </c>
      <c r="F281">
        <v>1</v>
      </c>
      <c r="G281">
        <v>1</v>
      </c>
      <c r="H281">
        <v>1</v>
      </c>
      <c r="I281">
        <v>330201001</v>
      </c>
      <c r="J281" t="s">
        <v>42</v>
      </c>
      <c r="K281" s="9">
        <v>573.49</v>
      </c>
    </row>
    <row r="282" spans="1:11" x14ac:dyDescent="0.25">
      <c r="A282" s="8" t="s">
        <v>103</v>
      </c>
      <c r="B282" s="8">
        <v>1107648</v>
      </c>
      <c r="C282" t="s">
        <v>25</v>
      </c>
      <c r="D282" t="s">
        <v>26</v>
      </c>
      <c r="E282" t="s">
        <v>27</v>
      </c>
      <c r="F282">
        <v>2</v>
      </c>
      <c r="G282">
        <v>1</v>
      </c>
      <c r="H282">
        <v>1</v>
      </c>
      <c r="I282">
        <v>420201001</v>
      </c>
      <c r="J282" t="s">
        <v>40</v>
      </c>
      <c r="K282" s="9">
        <v>749.26199999999994</v>
      </c>
    </row>
    <row r="283" spans="1:11" x14ac:dyDescent="0.25">
      <c r="A283" s="8" t="s">
        <v>103</v>
      </c>
      <c r="B283" s="8">
        <v>1107648</v>
      </c>
      <c r="C283" t="s">
        <v>25</v>
      </c>
      <c r="D283" t="s">
        <v>26</v>
      </c>
      <c r="E283" t="s">
        <v>27</v>
      </c>
      <c r="F283">
        <v>1</v>
      </c>
      <c r="G283">
        <v>1</v>
      </c>
      <c r="H283">
        <v>1</v>
      </c>
      <c r="I283">
        <v>320101001</v>
      </c>
      <c r="J283" t="s">
        <v>30</v>
      </c>
      <c r="K283" s="9">
        <v>806.06</v>
      </c>
    </row>
    <row r="284" spans="1:11" x14ac:dyDescent="0.25">
      <c r="A284" s="24" t="s">
        <v>104</v>
      </c>
      <c r="B284" s="8">
        <v>1107648</v>
      </c>
      <c r="C284" t="s">
        <v>25</v>
      </c>
      <c r="D284" t="s">
        <v>26</v>
      </c>
      <c r="E284" t="s">
        <v>27</v>
      </c>
      <c r="F284">
        <v>1</v>
      </c>
      <c r="G284">
        <v>1</v>
      </c>
      <c r="H284">
        <v>4</v>
      </c>
      <c r="I284">
        <v>420105001</v>
      </c>
      <c r="J284" t="s">
        <v>7</v>
      </c>
      <c r="K284" s="12">
        <v>47525.873</v>
      </c>
    </row>
    <row r="285" spans="1:11" x14ac:dyDescent="0.25">
      <c r="A285" s="24" t="s">
        <v>104</v>
      </c>
      <c r="B285" s="8">
        <v>1107648</v>
      </c>
      <c r="C285" t="s">
        <v>25</v>
      </c>
      <c r="D285" t="s">
        <v>26</v>
      </c>
      <c r="E285" t="s">
        <v>27</v>
      </c>
      <c r="F285">
        <v>2</v>
      </c>
      <c r="G285">
        <v>1</v>
      </c>
      <c r="H285">
        <v>1</v>
      </c>
      <c r="I285">
        <v>420105001</v>
      </c>
      <c r="J285" t="s">
        <v>7</v>
      </c>
      <c r="K285" s="12">
        <v>48844.553</v>
      </c>
    </row>
    <row r="286" spans="1:11" x14ac:dyDescent="0.25">
      <c r="A286" s="24" t="s">
        <v>104</v>
      </c>
      <c r="B286" s="8">
        <v>1107648</v>
      </c>
      <c r="C286" t="s">
        <v>25</v>
      </c>
      <c r="D286" t="s">
        <v>26</v>
      </c>
      <c r="E286" t="s">
        <v>27</v>
      </c>
      <c r="F286">
        <v>2</v>
      </c>
      <c r="G286">
        <v>1</v>
      </c>
      <c r="H286">
        <v>1</v>
      </c>
      <c r="I286">
        <v>330201003</v>
      </c>
      <c r="J286" t="s">
        <v>36</v>
      </c>
      <c r="K286" s="12">
        <v>6746.9139999999998</v>
      </c>
    </row>
    <row r="287" spans="1:11" x14ac:dyDescent="0.25">
      <c r="A287" s="24" t="s">
        <v>104</v>
      </c>
      <c r="B287" s="8">
        <v>1107648</v>
      </c>
      <c r="C287" t="s">
        <v>25</v>
      </c>
      <c r="D287" t="s">
        <v>26</v>
      </c>
      <c r="E287" t="s">
        <v>27</v>
      </c>
      <c r="F287">
        <v>1</v>
      </c>
      <c r="G287">
        <v>1</v>
      </c>
      <c r="H287">
        <v>1</v>
      </c>
      <c r="I287">
        <v>330201003</v>
      </c>
      <c r="J287" t="s">
        <v>54</v>
      </c>
      <c r="K287" s="12">
        <v>2287.5838150289019</v>
      </c>
    </row>
    <row r="288" spans="1:11" x14ac:dyDescent="0.25">
      <c r="A288" s="24" t="s">
        <v>104</v>
      </c>
      <c r="B288" s="8">
        <v>1107648</v>
      </c>
      <c r="C288" t="s">
        <v>25</v>
      </c>
      <c r="D288" t="s">
        <v>26</v>
      </c>
      <c r="E288" t="s">
        <v>27</v>
      </c>
      <c r="F288">
        <v>1</v>
      </c>
      <c r="G288">
        <v>1</v>
      </c>
      <c r="H288">
        <v>4</v>
      </c>
      <c r="I288">
        <v>330201003</v>
      </c>
      <c r="J288" t="s">
        <v>54</v>
      </c>
      <c r="K288" s="12">
        <v>1817.8920000000001</v>
      </c>
    </row>
    <row r="289" spans="1:11" x14ac:dyDescent="0.25">
      <c r="A289" s="24" t="s">
        <v>104</v>
      </c>
      <c r="B289" s="8">
        <v>1107648</v>
      </c>
      <c r="C289" t="s">
        <v>25</v>
      </c>
      <c r="D289" t="s">
        <v>26</v>
      </c>
      <c r="E289" t="s">
        <v>27</v>
      </c>
      <c r="F289">
        <v>2</v>
      </c>
      <c r="G289">
        <v>1</v>
      </c>
      <c r="H289">
        <v>4</v>
      </c>
      <c r="I289">
        <v>330201003</v>
      </c>
      <c r="J289" t="s">
        <v>54</v>
      </c>
      <c r="K289" s="12">
        <v>2300.8837209302324</v>
      </c>
    </row>
    <row r="290" spans="1:11" x14ac:dyDescent="0.25">
      <c r="A290" s="24" t="s">
        <v>104</v>
      </c>
      <c r="B290" s="8">
        <v>1107648</v>
      </c>
      <c r="C290" t="s">
        <v>25</v>
      </c>
      <c r="D290" t="s">
        <v>26</v>
      </c>
      <c r="E290" t="s">
        <v>27</v>
      </c>
      <c r="F290">
        <v>2</v>
      </c>
      <c r="G290">
        <v>1</v>
      </c>
      <c r="H290">
        <v>1</v>
      </c>
      <c r="I290">
        <v>810201001</v>
      </c>
      <c r="J290" t="s">
        <v>39</v>
      </c>
      <c r="K290" s="12">
        <v>12626.879271070615</v>
      </c>
    </row>
    <row r="291" spans="1:11" x14ac:dyDescent="0.25">
      <c r="A291" s="24" t="s">
        <v>104</v>
      </c>
      <c r="B291" s="8">
        <v>1107648</v>
      </c>
      <c r="C291" t="s">
        <v>25</v>
      </c>
      <c r="D291" t="s">
        <v>26</v>
      </c>
      <c r="E291" t="s">
        <v>27</v>
      </c>
      <c r="F291">
        <v>2</v>
      </c>
      <c r="G291">
        <v>1</v>
      </c>
      <c r="H291">
        <v>1</v>
      </c>
      <c r="I291">
        <v>420102004</v>
      </c>
      <c r="J291" t="s">
        <v>28</v>
      </c>
      <c r="K291" s="12">
        <v>457.613</v>
      </c>
    </row>
    <row r="292" spans="1:11" x14ac:dyDescent="0.25">
      <c r="A292" s="24" t="s">
        <v>104</v>
      </c>
      <c r="B292" s="8">
        <v>1107648</v>
      </c>
      <c r="C292" t="s">
        <v>25</v>
      </c>
      <c r="D292" t="s">
        <v>26</v>
      </c>
      <c r="E292" t="s">
        <v>27</v>
      </c>
      <c r="F292">
        <v>1</v>
      </c>
      <c r="G292">
        <v>1</v>
      </c>
      <c r="H292">
        <v>4</v>
      </c>
      <c r="I292">
        <v>310101001</v>
      </c>
      <c r="J292" t="s">
        <v>31</v>
      </c>
      <c r="K292" s="12">
        <v>35415.654000000002</v>
      </c>
    </row>
    <row r="293" spans="1:11" x14ac:dyDescent="0.25">
      <c r="A293" s="24" t="s">
        <v>104</v>
      </c>
      <c r="B293" s="8">
        <v>1107648</v>
      </c>
      <c r="C293" t="s">
        <v>25</v>
      </c>
      <c r="D293" t="s">
        <v>26</v>
      </c>
      <c r="E293" t="s">
        <v>27</v>
      </c>
      <c r="F293">
        <v>2</v>
      </c>
      <c r="G293">
        <v>1</v>
      </c>
      <c r="H293">
        <v>1</v>
      </c>
      <c r="I293">
        <v>310101001</v>
      </c>
      <c r="J293" t="s">
        <v>31</v>
      </c>
      <c r="K293" s="12">
        <v>23975.721000000001</v>
      </c>
    </row>
    <row r="294" spans="1:11" x14ac:dyDescent="0.25">
      <c r="A294" s="24" t="s">
        <v>104</v>
      </c>
      <c r="B294" s="8">
        <v>1107648</v>
      </c>
      <c r="C294" t="s">
        <v>25</v>
      </c>
      <c r="D294" t="s">
        <v>26</v>
      </c>
      <c r="E294" t="s">
        <v>27</v>
      </c>
      <c r="F294">
        <v>1</v>
      </c>
      <c r="G294">
        <v>1</v>
      </c>
      <c r="H294">
        <v>1</v>
      </c>
      <c r="I294">
        <v>330201001</v>
      </c>
      <c r="J294" t="s">
        <v>42</v>
      </c>
      <c r="K294" s="12">
        <v>2325.384002730686</v>
      </c>
    </row>
    <row r="295" spans="1:11" x14ac:dyDescent="0.25">
      <c r="A295" s="24" t="s">
        <v>104</v>
      </c>
      <c r="B295" s="8">
        <v>1107648</v>
      </c>
      <c r="C295" t="s">
        <v>25</v>
      </c>
      <c r="D295" t="s">
        <v>26</v>
      </c>
      <c r="E295" t="s">
        <v>27</v>
      </c>
      <c r="F295">
        <v>2</v>
      </c>
      <c r="G295">
        <v>1</v>
      </c>
      <c r="H295">
        <v>1</v>
      </c>
      <c r="I295">
        <v>420201001</v>
      </c>
      <c r="J295" t="s">
        <v>40</v>
      </c>
      <c r="K295" s="12">
        <v>975.37800000000004</v>
      </c>
    </row>
    <row r="296" spans="1:11" x14ac:dyDescent="0.25">
      <c r="A296" s="24" t="s">
        <v>104</v>
      </c>
      <c r="B296" s="8">
        <v>1107648</v>
      </c>
      <c r="C296" t="s">
        <v>25</v>
      </c>
      <c r="D296" t="s">
        <v>26</v>
      </c>
      <c r="E296" t="s">
        <v>27</v>
      </c>
      <c r="F296">
        <v>1</v>
      </c>
      <c r="G296">
        <v>1</v>
      </c>
      <c r="H296">
        <v>1</v>
      </c>
      <c r="I296">
        <v>320101001</v>
      </c>
      <c r="J296" t="s">
        <v>30</v>
      </c>
      <c r="K296" s="12">
        <v>5685.942</v>
      </c>
    </row>
    <row r="297" spans="1:11" x14ac:dyDescent="0.25">
      <c r="A297" s="24" t="s">
        <v>104</v>
      </c>
      <c r="B297" s="8">
        <v>1107648</v>
      </c>
      <c r="C297" t="s">
        <v>25</v>
      </c>
      <c r="D297" t="s">
        <v>26</v>
      </c>
      <c r="E297" t="s">
        <v>27</v>
      </c>
      <c r="F297">
        <v>2</v>
      </c>
      <c r="G297">
        <v>1</v>
      </c>
      <c r="H297">
        <v>4</v>
      </c>
      <c r="I297">
        <v>320101001</v>
      </c>
      <c r="J297" t="s">
        <v>30</v>
      </c>
      <c r="K297" s="12">
        <v>5771.27</v>
      </c>
    </row>
    <row r="298" spans="1:11" x14ac:dyDescent="0.25">
      <c r="A298" s="24" t="s">
        <v>104</v>
      </c>
      <c r="B298" s="8">
        <v>1107648</v>
      </c>
      <c r="C298" t="s">
        <v>25</v>
      </c>
      <c r="D298" t="s">
        <v>26</v>
      </c>
      <c r="E298" t="s">
        <v>27</v>
      </c>
      <c r="F298">
        <v>1</v>
      </c>
      <c r="G298">
        <v>1</v>
      </c>
      <c r="H298">
        <v>1</v>
      </c>
      <c r="I298">
        <v>810101001</v>
      </c>
      <c r="J298" t="s">
        <v>59</v>
      </c>
      <c r="K298" s="12">
        <v>2189.42</v>
      </c>
    </row>
    <row r="299" spans="1:11" x14ac:dyDescent="0.25">
      <c r="A299" s="24" t="s">
        <v>104</v>
      </c>
      <c r="B299" s="8">
        <v>1107648</v>
      </c>
      <c r="C299" t="s">
        <v>25</v>
      </c>
      <c r="D299" t="s">
        <v>26</v>
      </c>
      <c r="E299" t="s">
        <v>27</v>
      </c>
      <c r="F299">
        <v>2</v>
      </c>
      <c r="G299">
        <v>1</v>
      </c>
      <c r="H299">
        <v>4</v>
      </c>
      <c r="I299">
        <v>810101001</v>
      </c>
      <c r="J299" t="s">
        <v>59</v>
      </c>
      <c r="K299" s="12">
        <v>1186.723</v>
      </c>
    </row>
  </sheetData>
  <autoFilter ref="A3:K266" xr:uid="{1A0CBC39-D106-4E1B-B42D-875967A2B02B}"/>
  <sortState xmlns:xlrd2="http://schemas.microsoft.com/office/spreadsheetml/2017/richdata2" ref="G92:G107">
    <sortCondition ref="G92:G107"/>
  </sortState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I54 I80 I13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63b76eb-076a-43de-9c2a-dfcca6b436d1">
      <Terms xmlns="http://schemas.microsoft.com/office/infopath/2007/PartnerControls"/>
    </lcf76f155ced4ddcb4097134ff3c332f>
    <TaxCatchAll xmlns="4f03e862-ba49-4201-828b-632377d647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AD6B524EEEC4BAA51BCC58BE57588" ma:contentTypeVersion="16" ma:contentTypeDescription="Create a new document." ma:contentTypeScope="" ma:versionID="9c11a33e5270b3799fd6ecc263ee74b0">
  <xsd:schema xmlns:xsd="http://www.w3.org/2001/XMLSchema" xmlns:xs="http://www.w3.org/2001/XMLSchema" xmlns:p="http://schemas.microsoft.com/office/2006/metadata/properties" xmlns:ns1="http://schemas.microsoft.com/sharepoint/v3" xmlns:ns2="263b76eb-076a-43de-9c2a-dfcca6b436d1" xmlns:ns3="4f03e862-ba49-4201-828b-632377d64776" targetNamespace="http://schemas.microsoft.com/office/2006/metadata/properties" ma:root="true" ma:fieldsID="4fec34236aeb7c9e4fe34a0d42917a5b" ns1:_="" ns2:_="" ns3:_="">
    <xsd:import namespace="http://schemas.microsoft.com/sharepoint/v3"/>
    <xsd:import namespace="263b76eb-076a-43de-9c2a-dfcca6b436d1"/>
    <xsd:import namespace="4f03e862-ba49-4201-828b-632377d64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b76eb-076a-43de-9c2a-dfcca6b43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3e862-ba49-4201-828b-632377d64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028063-e5df-46e3-8860-780f11f177e5}" ma:internalName="TaxCatchAll" ma:showField="CatchAllData" ma:web="4f03e862-ba49-4201-828b-632377d64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254BCC-90CD-4918-BB08-647FA64BA6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DF07A0-84F5-45D5-95C4-110B95A88C8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f03e862-ba49-4201-828b-632377d64776"/>
    <ds:schemaRef ds:uri="263b76eb-076a-43de-9c2a-dfcca6b436d1"/>
  </ds:schemaRefs>
</ds:datastoreItem>
</file>

<file path=customXml/itemProps3.xml><?xml version="1.0" encoding="utf-8"?>
<ds:datastoreItem xmlns:ds="http://schemas.openxmlformats.org/officeDocument/2006/customXml" ds:itemID="{2E7495AE-FF7F-4AAD-8587-BABAC07E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b76eb-076a-43de-9c2a-dfcca6b436d1"/>
    <ds:schemaRef ds:uri="4f03e862-ba49-4201-828b-632377d64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</dc:creator>
  <cp:lastModifiedBy>Marcio Vechi Junior</cp:lastModifiedBy>
  <dcterms:created xsi:type="dcterms:W3CDTF">2022-07-11T11:37:47Z</dcterms:created>
  <dcterms:modified xsi:type="dcterms:W3CDTF">2024-04-12T13:00:09Z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0x010100600AD6B524EEEC4BAA51BCC58BE57588</vt:lpwstr>
  </property>
  <property fmtid="{D5CDD505-2E9C-101B-9397-08002B2CF9AE}" pid="3" name="MediaServiceImageTags">
    <vt:lpwstr/>
  </property>
</Properties>
</file>